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서버\공유파일\●예산서\2020년\2020년 본예산\"/>
    </mc:Choice>
  </mc:AlternateContent>
  <xr:revisionPtr revIDLastSave="0" documentId="13_ncr:1_{731DE405-2352-4D2D-A11C-EA2BC2FE02C0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세입세출총괄" sheetId="3" r:id="rId1"/>
  </sheets>
  <definedNames>
    <definedName name="_xlnm.Print_Area" localSheetId="0">세입세출총괄!$A$1:$U$126</definedName>
    <definedName name="_xlnm.Print_Titles" localSheetId="0">세입세출총괄!$3:$5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40" i="3" l="1"/>
  <c r="R41" i="3" l="1"/>
  <c r="I16" i="3"/>
  <c r="S22" i="3"/>
  <c r="T22" i="3" s="1"/>
  <c r="S7" i="3" l="1"/>
  <c r="S6" i="3" s="1"/>
  <c r="R6" i="3"/>
  <c r="R40" i="3"/>
  <c r="G6" i="3"/>
  <c r="G13" i="3"/>
  <c r="G12" i="3" s="1"/>
  <c r="T7" i="3" l="1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6" i="3"/>
  <c r="I7" i="3" l="1"/>
  <c r="I8" i="3"/>
  <c r="I9" i="3"/>
  <c r="I10" i="3"/>
  <c r="I11" i="3"/>
  <c r="I12" i="3"/>
  <c r="I13" i="3"/>
  <c r="I14" i="3"/>
  <c r="I15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6" i="3"/>
</calcChain>
</file>

<file path=xl/sharedStrings.xml><?xml version="1.0" encoding="utf-8"?>
<sst xmlns="http://schemas.openxmlformats.org/spreadsheetml/2006/main" count="347" uniqueCount="153">
  <si>
    <t>■ 세입세출 총괄</t>
  </si>
  <si>
    <t>과목</t>
  </si>
  <si>
    <t>증감</t>
  </si>
  <si>
    <t>관</t>
  </si>
  <si>
    <t>항</t>
  </si>
  <si>
    <t>목</t>
  </si>
  <si>
    <t>액수(B-A)</t>
  </si>
  <si>
    <t>비율(%)</t>
  </si>
  <si>
    <t>세 입 총 계</t>
  </si>
  <si>
    <t>사업수입</t>
  </si>
  <si>
    <t>지역사회연계수입</t>
  </si>
  <si>
    <t>△24</t>
  </si>
  <si>
    <t>방문교육사업 이용자부담금</t>
  </si>
  <si>
    <t/>
  </si>
  <si>
    <t>아이돌봄가정 이용자부담금</t>
  </si>
  <si>
    <t>보조금수입</t>
  </si>
  <si>
    <t>△6</t>
  </si>
  <si>
    <t>국비보조금수입</t>
  </si>
  <si>
    <t>△8</t>
  </si>
  <si>
    <t>시비보조금수입</t>
  </si>
  <si>
    <t>△5</t>
  </si>
  <si>
    <t>구비보조금수입</t>
  </si>
  <si>
    <t>후원금수입</t>
  </si>
  <si>
    <t>지정후원금수입</t>
  </si>
  <si>
    <t>비지정후원금수입</t>
  </si>
  <si>
    <t>전입금</t>
  </si>
  <si>
    <t>법인전입금</t>
  </si>
  <si>
    <t>차입금</t>
  </si>
  <si>
    <t>△100</t>
  </si>
  <si>
    <t>이월금</t>
  </si>
  <si>
    <t>전년도이월금</t>
  </si>
  <si>
    <t>잡수입</t>
  </si>
  <si>
    <t>△14</t>
  </si>
  <si>
    <t>불용품매각대</t>
  </si>
  <si>
    <t>예금이자수입</t>
  </si>
  <si>
    <t>기타잡수입</t>
  </si>
  <si>
    <t>△13</t>
  </si>
  <si>
    <t>(단위:천원)</t>
  </si>
  <si>
    <t>세 출 총 계</t>
  </si>
  <si>
    <t>사무비</t>
  </si>
  <si>
    <t>인건비</t>
  </si>
  <si>
    <t>급여</t>
  </si>
  <si>
    <t>제수당</t>
  </si>
  <si>
    <t>제수당(후원금)</t>
  </si>
  <si>
    <t>퇴직금및퇴직적립금</t>
  </si>
  <si>
    <t>퇴직금및퇴직적립금(자부담)</t>
  </si>
  <si>
    <t>사회보험부담금</t>
  </si>
  <si>
    <t>사회보험부담금(자부담)</t>
  </si>
  <si>
    <t>기타후생경비</t>
  </si>
  <si>
    <t>△39</t>
  </si>
  <si>
    <t>기타후생경비(자부담)</t>
  </si>
  <si>
    <t>△34</t>
  </si>
  <si>
    <t>업무추진비</t>
  </si>
  <si>
    <t>기관운영비</t>
  </si>
  <si>
    <t>기관운영비(자부담)</t>
  </si>
  <si>
    <t>△19</t>
  </si>
  <si>
    <t>회의비</t>
  </si>
  <si>
    <t>△55</t>
  </si>
  <si>
    <t>운영비</t>
  </si>
  <si>
    <t>△33</t>
  </si>
  <si>
    <t>여비</t>
  </si>
  <si>
    <t>여비(후원금)</t>
  </si>
  <si>
    <t>수용비및수수료</t>
  </si>
  <si>
    <t>△36</t>
  </si>
  <si>
    <t>수용비및수수료(후원금)</t>
  </si>
  <si>
    <t>공공요금</t>
  </si>
  <si>
    <t>△12</t>
  </si>
  <si>
    <t>공공요금(후원금)</t>
  </si>
  <si>
    <t>제세공과금</t>
  </si>
  <si>
    <t>제세공과금(후원금)</t>
  </si>
  <si>
    <t>차량비</t>
  </si>
  <si>
    <t>기타운영비</t>
  </si>
  <si>
    <t>△59</t>
  </si>
  <si>
    <t>기타운영비(자부담)</t>
  </si>
  <si>
    <t>△90</t>
  </si>
  <si>
    <t>재산조성비</t>
  </si>
  <si>
    <t>△97</t>
  </si>
  <si>
    <t>시설비</t>
  </si>
  <si>
    <t>자산취득비</t>
  </si>
  <si>
    <t>△86</t>
  </si>
  <si>
    <t>자산취득비(자부담)</t>
  </si>
  <si>
    <t>△50</t>
  </si>
  <si>
    <t>시설장비유지비</t>
  </si>
  <si>
    <t>△73</t>
  </si>
  <si>
    <t>다문화소통공간시설비</t>
  </si>
  <si>
    <t>사업비</t>
  </si>
  <si>
    <t>통합사업비</t>
  </si>
  <si>
    <t>△61</t>
  </si>
  <si>
    <t>가족관계사업비</t>
  </si>
  <si>
    <t>△17</t>
  </si>
  <si>
    <t>가족관계사업비(자부담)</t>
  </si>
  <si>
    <t>△28</t>
  </si>
  <si>
    <t>가족생활사업비</t>
  </si>
  <si>
    <t>가족생활사업비(자부담)</t>
  </si>
  <si>
    <t>가족생활사업비(후원금)</t>
  </si>
  <si>
    <t>가족돌봄사업비</t>
  </si>
  <si>
    <t>지역공동체사업비</t>
  </si>
  <si>
    <t>△80</t>
  </si>
  <si>
    <t>지역공동체사업비(자부담)</t>
  </si>
  <si>
    <t>△71</t>
  </si>
  <si>
    <t>지역공동체사업비(후원금)</t>
  </si>
  <si>
    <t>△89</t>
  </si>
  <si>
    <t>홍보비</t>
  </si>
  <si>
    <t>△10</t>
  </si>
  <si>
    <t>방문지도사인건비</t>
  </si>
  <si>
    <t>방문지도사인건비(자부담)</t>
  </si>
  <si>
    <t>△41</t>
  </si>
  <si>
    <t>△29</t>
  </si>
  <si>
    <t>△45</t>
  </si>
  <si>
    <t>△69</t>
  </si>
  <si>
    <t>활동수당(보조금)</t>
  </si>
  <si>
    <t>활동수당(자부담)</t>
  </si>
  <si>
    <t>활동지원금(자부담)</t>
  </si>
  <si>
    <t>교육비(보조금)</t>
  </si>
  <si>
    <t>인건비(보조금)</t>
  </si>
  <si>
    <t>관리수당(보조금)</t>
  </si>
  <si>
    <t>아이돌보미관리비(보조금)</t>
  </si>
  <si>
    <t>행정부대경비(보조금)</t>
  </si>
  <si>
    <t>△3</t>
  </si>
  <si>
    <t>사업비(후원금)</t>
  </si>
  <si>
    <t>△74</t>
  </si>
  <si>
    <t>결혼이민자ITQ자격증대비사업비</t>
  </si>
  <si>
    <t>다만세연극단(지정후원금)</t>
  </si>
  <si>
    <t>다만세연극단(비지정후원금)</t>
  </si>
  <si>
    <t>찾아가는 결혼이주여성 다이음사업</t>
  </si>
  <si>
    <t>반환금</t>
  </si>
  <si>
    <t>예비비 및 기타</t>
  </si>
  <si>
    <t>△56</t>
  </si>
  <si>
    <t>2020년도 세입 세출예산서</t>
    <phoneticPr fontId="2" type="noConversion"/>
  </si>
  <si>
    <t>(수성구건강가정·다문화가족지원센터)</t>
    <phoneticPr fontId="2" type="noConversion"/>
  </si>
  <si>
    <t>2019년
예산액(A)</t>
    <phoneticPr fontId="2" type="noConversion"/>
  </si>
  <si>
    <t>2020년
예산액(B)</t>
    <phoneticPr fontId="2" type="noConversion"/>
  </si>
  <si>
    <t>한국어교육사업비(보조금)</t>
    <phoneticPr fontId="2" type="noConversion"/>
  </si>
  <si>
    <t>방문교육사업비(별도사업)</t>
    <phoneticPr fontId="2" type="noConversion"/>
  </si>
  <si>
    <t>통번역지원사업비(보조금)</t>
    <phoneticPr fontId="2" type="noConversion"/>
  </si>
  <si>
    <t>언어발달지원사업비(보조금)</t>
    <phoneticPr fontId="2" type="noConversion"/>
  </si>
  <si>
    <t>공동육아나눔터사업비Ⅰ(보조금)</t>
    <phoneticPr fontId="2" type="noConversion"/>
  </si>
  <si>
    <t>공동육아나눔터사업비Ⅱ(보조금)</t>
    <phoneticPr fontId="2" type="noConversion"/>
  </si>
  <si>
    <t>공동육아나눔터사업비Ⅲ(보조금)</t>
    <phoneticPr fontId="2" type="noConversion"/>
  </si>
  <si>
    <t>아이돌봄지원사업비(별도사업)</t>
    <phoneticPr fontId="2" type="noConversion"/>
  </si>
  <si>
    <t>가족역량강화지원사업비(별도사업)</t>
    <phoneticPr fontId="2" type="noConversion"/>
  </si>
  <si>
    <t>이중언어환경조성사업비(보조금)</t>
    <phoneticPr fontId="2" type="noConversion"/>
  </si>
  <si>
    <t>다문화가족사례관리사업비(보조금)</t>
    <phoneticPr fontId="2" type="noConversion"/>
  </si>
  <si>
    <t>중도입국자녀지원사업비(보조금)</t>
    <phoneticPr fontId="2" type="noConversion"/>
  </si>
  <si>
    <t>사각지대발굴지원사업비(보조금)</t>
    <phoneticPr fontId="2" type="noConversion"/>
  </si>
  <si>
    <t>취창업지원사업비(보조금)</t>
    <phoneticPr fontId="2" type="noConversion"/>
  </si>
  <si>
    <t>특수시책개발사업비(보조금)</t>
    <phoneticPr fontId="2" type="noConversion"/>
  </si>
  <si>
    <t>평생교육기관지원사업(보조금)</t>
    <phoneticPr fontId="2" type="noConversion"/>
  </si>
  <si>
    <t>하나금융재단사업비(후원금)</t>
    <phoneticPr fontId="2" type="noConversion"/>
  </si>
  <si>
    <t>상환금</t>
    <phoneticPr fontId="2" type="noConversion"/>
  </si>
  <si>
    <t>상환금</t>
    <phoneticPr fontId="2" type="noConversion"/>
  </si>
  <si>
    <t>공동모금회사업비(후원금)</t>
    <phoneticPr fontId="2" type="noConversion"/>
  </si>
  <si>
    <t>다문화교류소통공간사업비(보조금)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</si>
</sst>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;\△#,##0"/>
  </numFmts>
  <fonts count="6" x14ac:knownFonts="1">
    <font>
      <sz val="11"/>
      <color theme="1"/>
      <name val="맑은 고딕"/>
      <family val="2"/>
      <charset val="129"/>
      <scheme val="minor"/>
    </font>
    <font>
      <sz val="9"/>
      <color theme="1"/>
      <name val="굴림체"/>
      <family val="3"/>
      <charset val="129"/>
    </font>
    <font>
      <sz val="8"/>
      <name val="맑은 고딕"/>
      <family val="2"/>
      <charset val="129"/>
      <scheme val="minor"/>
    </font>
    <font>
      <b/>
      <sz val="16"/>
      <color theme="1"/>
      <name val="굴림체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quotePrefix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3" xfId="0" quotePrefix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4" xfId="0" quotePrefix="1" applyFont="1" applyBorder="1" applyAlignment="1">
      <alignment vertical="center"/>
    </xf>
    <xf numFmtId="0" fontId="1" fillId="0" borderId="16" xfId="0" quotePrefix="1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9" xfId="0" quotePrefix="1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4" xfId="0" quotePrefix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3" xfId="0" quotePrefix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6" xfId="0" quotePrefix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1" fillId="2" borderId="19" xfId="0" quotePrefix="1" applyFont="1" applyFill="1" applyBorder="1" applyAlignment="1">
      <alignment vertical="center"/>
    </xf>
    <xf numFmtId="0" fontId="1" fillId="2" borderId="1" xfId="0" quotePrefix="1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3" fontId="1" fillId="0" borderId="0" xfId="0" applyNumberFormat="1" applyFont="1" applyAlignment="1">
      <alignment vertical="center"/>
    </xf>
    <xf numFmtId="176" fontId="1" fillId="2" borderId="18" xfId="0" applyNumberFormat="1" applyFont="1" applyFill="1" applyBorder="1" applyAlignment="1">
      <alignment vertical="center"/>
    </xf>
    <xf numFmtId="176" fontId="1" fillId="2" borderId="14" xfId="0" applyNumberFormat="1" applyFont="1" applyFill="1" applyBorder="1" applyAlignment="1">
      <alignment vertical="center"/>
    </xf>
    <xf numFmtId="176" fontId="1" fillId="2" borderId="14" xfId="0" applyNumberFormat="1" applyFont="1" applyFill="1" applyBorder="1" applyAlignment="1">
      <alignment horizontal="right" vertical="center"/>
    </xf>
    <xf numFmtId="176" fontId="1" fillId="2" borderId="5" xfId="0" applyNumberFormat="1" applyFont="1" applyFill="1" applyBorder="1" applyAlignment="1">
      <alignment vertical="center"/>
    </xf>
    <xf numFmtId="176" fontId="1" fillId="2" borderId="5" xfId="0" applyNumberFormat="1" applyFont="1" applyFill="1" applyBorder="1" applyAlignment="1">
      <alignment horizontal="right" vertical="center"/>
    </xf>
    <xf numFmtId="176" fontId="1" fillId="2" borderId="15" xfId="0" applyNumberFormat="1" applyFont="1" applyFill="1" applyBorder="1" applyAlignment="1">
      <alignment vertical="center"/>
    </xf>
    <xf numFmtId="176" fontId="1" fillId="2" borderId="15" xfId="0" applyNumberFormat="1" applyFont="1" applyFill="1" applyBorder="1" applyAlignment="1">
      <alignment horizontal="right" vertical="center"/>
    </xf>
    <xf numFmtId="176" fontId="1" fillId="2" borderId="18" xfId="0" applyNumberFormat="1" applyFont="1" applyFill="1" applyBorder="1" applyAlignment="1">
      <alignment horizontal="right" vertical="center"/>
    </xf>
    <xf numFmtId="176" fontId="1" fillId="2" borderId="21" xfId="0" applyNumberFormat="1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176" fontId="1" fillId="2" borderId="10" xfId="0" applyNumberFormat="1" applyFont="1" applyFill="1" applyBorder="1" applyAlignment="1">
      <alignment vertical="center"/>
    </xf>
    <xf numFmtId="176" fontId="1" fillId="2" borderId="10" xfId="0" applyNumberFormat="1" applyFont="1" applyFill="1" applyBorder="1" applyAlignment="1">
      <alignment horizontal="right" vertical="center"/>
    </xf>
    <xf numFmtId="176" fontId="1" fillId="0" borderId="14" xfId="0" applyNumberFormat="1" applyFont="1" applyBorder="1" applyAlignment="1">
      <alignment horizontal="right" vertical="center"/>
    </xf>
    <xf numFmtId="176" fontId="1" fillId="0" borderId="5" xfId="0" applyNumberFormat="1" applyFont="1" applyBorder="1" applyAlignment="1">
      <alignment horizontal="right" vertical="center"/>
    </xf>
    <xf numFmtId="176" fontId="1" fillId="0" borderId="15" xfId="0" applyNumberFormat="1" applyFont="1" applyBorder="1" applyAlignment="1">
      <alignment horizontal="right" vertical="center"/>
    </xf>
    <xf numFmtId="176" fontId="1" fillId="0" borderId="18" xfId="0" applyNumberFormat="1" applyFont="1" applyBorder="1" applyAlignment="1">
      <alignment horizontal="right" vertical="center"/>
    </xf>
    <xf numFmtId="176" fontId="1" fillId="0" borderId="21" xfId="0" applyNumberFormat="1" applyFont="1" applyBorder="1" applyAlignment="1">
      <alignment horizontal="right" vertical="center"/>
    </xf>
    <xf numFmtId="176" fontId="1" fillId="2" borderId="13" xfId="0" applyNumberFormat="1" applyFont="1" applyFill="1" applyBorder="1" applyAlignment="1">
      <alignment vertical="center"/>
    </xf>
    <xf numFmtId="176" fontId="1" fillId="0" borderId="13" xfId="0" applyNumberFormat="1" applyFont="1" applyBorder="1" applyAlignment="1">
      <alignment horizontal="right" vertical="center"/>
    </xf>
    <xf numFmtId="176" fontId="1" fillId="0" borderId="10" xfId="0" applyNumberFormat="1" applyFont="1" applyBorder="1" applyAlignment="1">
      <alignment horizontal="right" vertical="center"/>
    </xf>
    <xf numFmtId="176" fontId="1" fillId="0" borderId="18" xfId="0" applyNumberFormat="1" applyFont="1" applyBorder="1">
      <alignment vertical="center"/>
    </xf>
    <xf numFmtId="176" fontId="1" fillId="0" borderId="5" xfId="0" applyNumberFormat="1" applyFont="1" applyBorder="1">
      <alignment vertical="center"/>
    </xf>
    <xf numFmtId="0" fontId="1" fillId="2" borderId="12" xfId="0" applyFont="1" applyFill="1" applyBorder="1" applyAlignment="1">
      <alignment vertical="center"/>
    </xf>
    <xf numFmtId="3" fontId="1" fillId="0" borderId="18" xfId="0" applyNumberFormat="1" applyFont="1" applyBorder="1">
      <alignment vertical="center"/>
    </xf>
    <xf numFmtId="3" fontId="1" fillId="0" borderId="5" xfId="0" applyNumberFormat="1" applyFont="1" applyBorder="1">
      <alignment vertical="center"/>
    </xf>
    <xf numFmtId="176" fontId="1" fillId="0" borderId="14" xfId="0" applyNumberFormat="1" applyFont="1" applyFill="1" applyBorder="1" applyAlignment="1">
      <alignment horizontal="right" vertical="center"/>
    </xf>
    <xf numFmtId="176" fontId="1" fillId="0" borderId="5" xfId="0" applyNumberFormat="1" applyFont="1" applyFill="1" applyBorder="1" applyAlignment="1">
      <alignment horizontal="right" vertical="center"/>
    </xf>
    <xf numFmtId="0" fontId="1" fillId="0" borderId="18" xfId="0" applyFont="1" applyBorder="1">
      <alignment vertical="center"/>
    </xf>
    <xf numFmtId="0" fontId="1" fillId="0" borderId="21" xfId="0" applyFont="1" applyBorder="1">
      <alignment vertical="center"/>
    </xf>
    <xf numFmtId="3" fontId="1" fillId="0" borderId="21" xfId="0" applyNumberFormat="1" applyFont="1" applyBorder="1">
      <alignment vertical="center"/>
    </xf>
    <xf numFmtId="0" fontId="1" fillId="2" borderId="12" xfId="0" applyFont="1" applyFill="1" applyBorder="1">
      <alignment vertical="center"/>
    </xf>
    <xf numFmtId="0" fontId="1" fillId="2" borderId="16" xfId="0" applyFont="1" applyFill="1" applyBorder="1">
      <alignment vertical="center"/>
    </xf>
    <xf numFmtId="0" fontId="1" fillId="2" borderId="22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2" xfId="0" applyFont="1" applyFill="1" applyBorder="1">
      <alignment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>
      <alignment vertical="center"/>
    </xf>
    <xf numFmtId="0" fontId="1" fillId="2" borderId="20" xfId="0" applyFont="1" applyFill="1" applyBorder="1">
      <alignment vertical="center"/>
    </xf>
    <xf numFmtId="0" fontId="1" fillId="0" borderId="8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</cellXfs>
  <cellStyles count="3">
    <cellStyle name="쉼표 [0] 4" xfId="2" xr:uid="{00000000-0005-0000-0000-000001000000}"/>
    <cellStyle name="표준" xfId="0" builtinId="0"/>
    <cellStyle name="표준 10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138"/>
  <sheetViews>
    <sheetView tabSelected="1" workbookViewId="0">
      <selection activeCell="U126" sqref="A1:U126"/>
    </sheetView>
  </sheetViews>
  <sheetFormatPr defaultRowHeight="18" customHeight="1" x14ac:dyDescent="0.3"/>
  <cols>
    <col min="1" max="1" width="1.25" style="1" customWidth="1"/>
    <col min="2" max="2" width="1.875" style="1" customWidth="1"/>
    <col min="3" max="3" width="1.5" style="1" customWidth="1"/>
    <col min="4" max="4" width="2.125" style="1" customWidth="1"/>
    <col min="5" max="5" width="1.25" style="1" customWidth="1"/>
    <col min="6" max="6" width="19.875" style="1" customWidth="1"/>
    <col min="7" max="7" width="8.25" style="20" bestFit="1" customWidth="1"/>
    <col min="8" max="8" width="9" style="20"/>
    <col min="9" max="9" width="8.25" style="20" bestFit="1" customWidth="1"/>
    <col min="10" max="10" width="6.75" style="20" bestFit="1" customWidth="1"/>
    <col min="11" max="11" width="1.625" style="20" customWidth="1"/>
    <col min="12" max="12" width="1.5" style="20" customWidth="1"/>
    <col min="13" max="15" width="1.875" style="20" customWidth="1"/>
    <col min="16" max="16" width="0.625" style="20" customWidth="1"/>
    <col min="17" max="17" width="22.375" style="20" customWidth="1"/>
    <col min="18" max="18" width="8.25" style="20" bestFit="1" customWidth="1"/>
    <col min="19" max="19" width="9" style="20"/>
    <col min="20" max="20" width="8.25" style="1" bestFit="1" customWidth="1"/>
    <col min="21" max="21" width="6.75" style="1" bestFit="1" customWidth="1"/>
    <col min="22" max="16384" width="9" style="1"/>
  </cols>
  <sheetData>
    <row r="1" spans="1:22" ht="18" customHeight="1" x14ac:dyDescent="0.3">
      <c r="A1" s="94" t="s">
        <v>128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</row>
    <row r="2" spans="1:22" ht="18" customHeight="1" x14ac:dyDescent="0.3">
      <c r="A2" s="95" t="s">
        <v>129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</row>
    <row r="3" spans="1:22" ht="18" customHeight="1" x14ac:dyDescent="0.3">
      <c r="A3" s="96" t="s">
        <v>0</v>
      </c>
      <c r="B3" s="96"/>
      <c r="C3" s="96"/>
      <c r="D3" s="96"/>
      <c r="E3" s="96"/>
      <c r="F3" s="96"/>
      <c r="T3" s="89" t="s">
        <v>37</v>
      </c>
      <c r="U3" s="89"/>
    </row>
    <row r="4" spans="1:22" s="2" customFormat="1" ht="18" customHeight="1" x14ac:dyDescent="0.3">
      <c r="A4" s="91" t="s">
        <v>1</v>
      </c>
      <c r="B4" s="91"/>
      <c r="C4" s="91"/>
      <c r="D4" s="91"/>
      <c r="E4" s="91"/>
      <c r="F4" s="91"/>
      <c r="G4" s="90" t="s">
        <v>130</v>
      </c>
      <c r="H4" s="90" t="s">
        <v>131</v>
      </c>
      <c r="I4" s="82" t="s">
        <v>2</v>
      </c>
      <c r="J4" s="82"/>
      <c r="K4" s="21"/>
      <c r="L4" s="82" t="s">
        <v>1</v>
      </c>
      <c r="M4" s="82"/>
      <c r="N4" s="82"/>
      <c r="O4" s="82"/>
      <c r="P4" s="82"/>
      <c r="Q4" s="82"/>
      <c r="R4" s="90" t="s">
        <v>130</v>
      </c>
      <c r="S4" s="90" t="s">
        <v>131</v>
      </c>
      <c r="T4" s="91" t="s">
        <v>2</v>
      </c>
      <c r="U4" s="91"/>
    </row>
    <row r="5" spans="1:22" s="2" customFormat="1" ht="18" customHeight="1" x14ac:dyDescent="0.3">
      <c r="A5" s="91" t="s">
        <v>3</v>
      </c>
      <c r="B5" s="91"/>
      <c r="C5" s="91" t="s">
        <v>4</v>
      </c>
      <c r="D5" s="91"/>
      <c r="E5" s="91" t="s">
        <v>5</v>
      </c>
      <c r="F5" s="91"/>
      <c r="G5" s="90"/>
      <c r="H5" s="90"/>
      <c r="I5" s="22" t="s">
        <v>6</v>
      </c>
      <c r="J5" s="22" t="s">
        <v>7</v>
      </c>
      <c r="K5" s="21"/>
      <c r="L5" s="82" t="s">
        <v>3</v>
      </c>
      <c r="M5" s="82"/>
      <c r="N5" s="82" t="s">
        <v>4</v>
      </c>
      <c r="O5" s="82"/>
      <c r="P5" s="82" t="s">
        <v>5</v>
      </c>
      <c r="Q5" s="82"/>
      <c r="R5" s="90"/>
      <c r="S5" s="90"/>
      <c r="T5" s="14" t="s">
        <v>6</v>
      </c>
      <c r="U5" s="14" t="s">
        <v>7</v>
      </c>
    </row>
    <row r="6" spans="1:22" ht="18" customHeight="1" x14ac:dyDescent="0.3">
      <c r="A6" s="86" t="s">
        <v>8</v>
      </c>
      <c r="B6" s="85"/>
      <c r="C6" s="86"/>
      <c r="D6" s="85"/>
      <c r="E6" s="86"/>
      <c r="F6" s="85"/>
      <c r="G6" s="43">
        <f>G7+G12+G17+G21+G24+G27+G30</f>
        <v>4556444</v>
      </c>
      <c r="H6" s="44">
        <v>4912762</v>
      </c>
      <c r="I6" s="45">
        <f>H6-G6</f>
        <v>356318</v>
      </c>
      <c r="J6" s="45">
        <v>8</v>
      </c>
      <c r="L6" s="80" t="s">
        <v>38</v>
      </c>
      <c r="M6" s="79"/>
      <c r="N6" s="80"/>
      <c r="O6" s="79"/>
      <c r="P6" s="80"/>
      <c r="Q6" s="79"/>
      <c r="R6" s="63">
        <f>4556394+50</f>
        <v>4556444</v>
      </c>
      <c r="S6" s="44">
        <f>S7+S34+S40+S121+S124</f>
        <v>4912762</v>
      </c>
      <c r="T6" s="55">
        <f>S6-R6</f>
        <v>356318</v>
      </c>
      <c r="U6" s="55">
        <v>8</v>
      </c>
      <c r="V6" s="42"/>
    </row>
    <row r="7" spans="1:22" ht="18" customHeight="1" x14ac:dyDescent="0.3">
      <c r="A7" s="3"/>
      <c r="B7" s="85" t="s">
        <v>9</v>
      </c>
      <c r="C7" s="86"/>
      <c r="D7" s="85"/>
      <c r="E7" s="86"/>
      <c r="F7" s="85"/>
      <c r="G7" s="43">
        <v>2540872</v>
      </c>
      <c r="H7" s="44">
        <v>3192464</v>
      </c>
      <c r="I7" s="45">
        <f t="shared" ref="I7:I34" si="0">H7-G7</f>
        <v>651592</v>
      </c>
      <c r="J7" s="45">
        <v>26</v>
      </c>
      <c r="L7" s="23"/>
      <c r="M7" s="79" t="s">
        <v>39</v>
      </c>
      <c r="N7" s="80"/>
      <c r="O7" s="79"/>
      <c r="P7" s="80"/>
      <c r="Q7" s="79"/>
      <c r="R7" s="43">
        <v>383509</v>
      </c>
      <c r="S7" s="44">
        <f>S8+S18+S22</f>
        <v>393285</v>
      </c>
      <c r="T7" s="55">
        <f t="shared" ref="T7:T70" si="1">S7-R7</f>
        <v>9776</v>
      </c>
      <c r="U7" s="55">
        <v>3</v>
      </c>
    </row>
    <row r="8" spans="1:22" ht="18" customHeight="1" x14ac:dyDescent="0.3">
      <c r="A8" s="4"/>
      <c r="B8" s="10"/>
      <c r="C8" s="3"/>
      <c r="D8" s="85" t="s">
        <v>9</v>
      </c>
      <c r="E8" s="86"/>
      <c r="F8" s="85"/>
      <c r="G8" s="43">
        <v>2540872</v>
      </c>
      <c r="H8" s="44">
        <v>3192464</v>
      </c>
      <c r="I8" s="45">
        <f t="shared" si="0"/>
        <v>651592</v>
      </c>
      <c r="J8" s="45">
        <v>26</v>
      </c>
      <c r="L8" s="24"/>
      <c r="M8" s="25"/>
      <c r="N8" s="23"/>
      <c r="O8" s="79" t="s">
        <v>40</v>
      </c>
      <c r="P8" s="80"/>
      <c r="Q8" s="79"/>
      <c r="R8" s="66">
        <v>328706</v>
      </c>
      <c r="S8" s="44">
        <v>355657</v>
      </c>
      <c r="T8" s="55">
        <f t="shared" si="1"/>
        <v>26951</v>
      </c>
      <c r="U8" s="55">
        <v>8</v>
      </c>
    </row>
    <row r="9" spans="1:22" ht="18" customHeight="1" x14ac:dyDescent="0.3">
      <c r="A9" s="4"/>
      <c r="B9" s="10"/>
      <c r="C9" s="4"/>
      <c r="D9" s="10"/>
      <c r="E9" s="3"/>
      <c r="F9" s="6" t="s">
        <v>10</v>
      </c>
      <c r="G9" s="43">
        <v>13720</v>
      </c>
      <c r="H9" s="44">
        <v>10490</v>
      </c>
      <c r="I9" s="45">
        <f t="shared" si="0"/>
        <v>-3230</v>
      </c>
      <c r="J9" s="45" t="s">
        <v>11</v>
      </c>
      <c r="L9" s="24"/>
      <c r="M9" s="25"/>
      <c r="N9" s="24"/>
      <c r="O9" s="25"/>
      <c r="P9" s="23"/>
      <c r="Q9" s="26" t="s">
        <v>41</v>
      </c>
      <c r="R9" s="66">
        <v>217469</v>
      </c>
      <c r="S9" s="44">
        <v>238654</v>
      </c>
      <c r="T9" s="55">
        <f t="shared" si="1"/>
        <v>21185</v>
      </c>
      <c r="U9" s="55">
        <v>10</v>
      </c>
    </row>
    <row r="10" spans="1:22" ht="18" customHeight="1" x14ac:dyDescent="0.3">
      <c r="A10" s="4"/>
      <c r="B10" s="10"/>
      <c r="C10" s="4"/>
      <c r="D10" s="10"/>
      <c r="E10" s="3" t="s">
        <v>13</v>
      </c>
      <c r="F10" s="6" t="s">
        <v>12</v>
      </c>
      <c r="G10" s="43">
        <v>136</v>
      </c>
      <c r="H10" s="44">
        <v>720</v>
      </c>
      <c r="I10" s="45">
        <f t="shared" si="0"/>
        <v>584</v>
      </c>
      <c r="J10" s="45">
        <v>429</v>
      </c>
      <c r="L10" s="24"/>
      <c r="M10" s="25"/>
      <c r="N10" s="24"/>
      <c r="O10" s="25"/>
      <c r="P10" s="23"/>
      <c r="Q10" s="26" t="s">
        <v>42</v>
      </c>
      <c r="R10" s="66">
        <v>54781</v>
      </c>
      <c r="S10" s="44">
        <v>57119</v>
      </c>
      <c r="T10" s="55">
        <f t="shared" si="1"/>
        <v>2338</v>
      </c>
      <c r="U10" s="55">
        <v>4</v>
      </c>
    </row>
    <row r="11" spans="1:22" ht="18" customHeight="1" x14ac:dyDescent="0.3">
      <c r="A11" s="4"/>
      <c r="B11" s="10"/>
      <c r="C11" s="4"/>
      <c r="D11" s="10"/>
      <c r="E11" s="12" t="s">
        <v>13</v>
      </c>
      <c r="F11" s="7" t="s">
        <v>14</v>
      </c>
      <c r="G11" s="46">
        <v>2527016</v>
      </c>
      <c r="H11" s="46">
        <v>3181254</v>
      </c>
      <c r="I11" s="45">
        <f t="shared" si="0"/>
        <v>654238</v>
      </c>
      <c r="J11" s="47">
        <v>26</v>
      </c>
      <c r="L11" s="24"/>
      <c r="M11" s="25"/>
      <c r="N11" s="24"/>
      <c r="O11" s="25"/>
      <c r="P11" s="23"/>
      <c r="Q11" s="26" t="s">
        <v>43</v>
      </c>
      <c r="R11" s="66">
        <v>2560</v>
      </c>
      <c r="S11" s="44">
        <v>0</v>
      </c>
      <c r="T11" s="55">
        <f t="shared" si="1"/>
        <v>-2560</v>
      </c>
      <c r="U11" s="55" t="s">
        <v>28</v>
      </c>
    </row>
    <row r="12" spans="1:22" ht="18" customHeight="1" x14ac:dyDescent="0.3">
      <c r="A12" s="5"/>
      <c r="B12" s="87" t="s">
        <v>15</v>
      </c>
      <c r="C12" s="88"/>
      <c r="D12" s="87"/>
      <c r="E12" s="88"/>
      <c r="F12" s="87"/>
      <c r="G12" s="63">
        <f>G13</f>
        <v>1785531</v>
      </c>
      <c r="H12" s="48">
        <v>1679198</v>
      </c>
      <c r="I12" s="45">
        <f t="shared" si="0"/>
        <v>-106333</v>
      </c>
      <c r="J12" s="49" t="s">
        <v>16</v>
      </c>
      <c r="L12" s="24"/>
      <c r="M12" s="25"/>
      <c r="N12" s="24"/>
      <c r="O12" s="25"/>
      <c r="P12" s="23"/>
      <c r="Q12" s="26" t="s">
        <v>44</v>
      </c>
      <c r="R12" s="66">
        <v>22581</v>
      </c>
      <c r="S12" s="44">
        <v>24350</v>
      </c>
      <c r="T12" s="55">
        <f t="shared" si="1"/>
        <v>1769</v>
      </c>
      <c r="U12" s="55">
        <v>8</v>
      </c>
    </row>
    <row r="13" spans="1:22" ht="18" customHeight="1" x14ac:dyDescent="0.3">
      <c r="A13" s="4"/>
      <c r="B13" s="10"/>
      <c r="C13" s="3"/>
      <c r="D13" s="85" t="s">
        <v>15</v>
      </c>
      <c r="E13" s="86"/>
      <c r="F13" s="85"/>
      <c r="G13" s="63">
        <f>SUM(G14:G16)</f>
        <v>1785531</v>
      </c>
      <c r="H13" s="44">
        <v>1679198</v>
      </c>
      <c r="I13" s="45">
        <f t="shared" si="0"/>
        <v>-106333</v>
      </c>
      <c r="J13" s="45" t="s">
        <v>16</v>
      </c>
      <c r="L13" s="24"/>
      <c r="M13" s="25"/>
      <c r="N13" s="24"/>
      <c r="O13" s="25"/>
      <c r="P13" s="23"/>
      <c r="Q13" s="26" t="s">
        <v>45</v>
      </c>
      <c r="R13" s="70">
        <v>99</v>
      </c>
      <c r="S13" s="44">
        <v>0</v>
      </c>
      <c r="T13" s="55">
        <f t="shared" si="1"/>
        <v>-99</v>
      </c>
      <c r="U13" s="55" t="s">
        <v>28</v>
      </c>
    </row>
    <row r="14" spans="1:22" ht="18" customHeight="1" x14ac:dyDescent="0.3">
      <c r="A14" s="4"/>
      <c r="B14" s="10"/>
      <c r="C14" s="4"/>
      <c r="D14" s="10"/>
      <c r="E14" s="3"/>
      <c r="F14" s="6" t="s">
        <v>17</v>
      </c>
      <c r="G14" s="63">
        <v>1040508</v>
      </c>
      <c r="H14" s="44">
        <v>955580</v>
      </c>
      <c r="I14" s="45">
        <f t="shared" si="0"/>
        <v>-84928</v>
      </c>
      <c r="J14" s="45" t="s">
        <v>18</v>
      </c>
      <c r="L14" s="24"/>
      <c r="M14" s="25"/>
      <c r="N14" s="24"/>
      <c r="O14" s="25"/>
      <c r="P14" s="23"/>
      <c r="Q14" s="26" t="s">
        <v>46</v>
      </c>
      <c r="R14" s="66">
        <v>23840</v>
      </c>
      <c r="S14" s="44">
        <v>31034</v>
      </c>
      <c r="T14" s="55">
        <f t="shared" si="1"/>
        <v>7194</v>
      </c>
      <c r="U14" s="55">
        <v>30</v>
      </c>
    </row>
    <row r="15" spans="1:22" ht="18" customHeight="1" x14ac:dyDescent="0.3">
      <c r="A15" s="4"/>
      <c r="B15" s="10"/>
      <c r="C15" s="4"/>
      <c r="D15" s="10"/>
      <c r="E15" s="3"/>
      <c r="F15" s="6" t="s">
        <v>19</v>
      </c>
      <c r="G15" s="63">
        <v>426663</v>
      </c>
      <c r="H15" s="44">
        <v>405426</v>
      </c>
      <c r="I15" s="45">
        <f t="shared" si="0"/>
        <v>-21237</v>
      </c>
      <c r="J15" s="45" t="s">
        <v>20</v>
      </c>
      <c r="L15" s="24"/>
      <c r="M15" s="25"/>
      <c r="N15" s="24"/>
      <c r="O15" s="25"/>
      <c r="P15" s="23"/>
      <c r="Q15" s="26" t="s">
        <v>47</v>
      </c>
      <c r="R15" s="70">
        <v>300</v>
      </c>
      <c r="S15" s="44">
        <v>0</v>
      </c>
      <c r="T15" s="55">
        <f t="shared" si="1"/>
        <v>-300</v>
      </c>
      <c r="U15" s="55" t="s">
        <v>28</v>
      </c>
    </row>
    <row r="16" spans="1:22" ht="18" customHeight="1" x14ac:dyDescent="0.3">
      <c r="A16" s="4"/>
      <c r="B16" s="10"/>
      <c r="C16" s="4"/>
      <c r="D16" s="10"/>
      <c r="E16" s="12"/>
      <c r="F16" s="7" t="s">
        <v>21</v>
      </c>
      <c r="G16" s="64">
        <v>318360</v>
      </c>
      <c r="H16" s="46">
        <v>318192</v>
      </c>
      <c r="I16" s="68">
        <f>H16-G16</f>
        <v>-168</v>
      </c>
      <c r="J16" s="69">
        <v>0</v>
      </c>
      <c r="L16" s="24"/>
      <c r="M16" s="25"/>
      <c r="N16" s="24"/>
      <c r="O16" s="25"/>
      <c r="P16" s="23"/>
      <c r="Q16" s="26" t="s">
        <v>48</v>
      </c>
      <c r="R16" s="66">
        <v>3906</v>
      </c>
      <c r="S16" s="44">
        <v>2400</v>
      </c>
      <c r="T16" s="55">
        <f t="shared" si="1"/>
        <v>-1506</v>
      </c>
      <c r="U16" s="55" t="s">
        <v>49</v>
      </c>
    </row>
    <row r="17" spans="1:21" ht="18" customHeight="1" x14ac:dyDescent="0.3">
      <c r="A17" s="5" t="s">
        <v>13</v>
      </c>
      <c r="B17" s="87" t="s">
        <v>22</v>
      </c>
      <c r="C17" s="88"/>
      <c r="D17" s="87"/>
      <c r="E17" s="88"/>
      <c r="F17" s="87"/>
      <c r="G17" s="43">
        <v>21100</v>
      </c>
      <c r="H17" s="48">
        <v>26000</v>
      </c>
      <c r="I17" s="45">
        <f t="shared" si="0"/>
        <v>4900</v>
      </c>
      <c r="J17" s="49">
        <v>23</v>
      </c>
      <c r="L17" s="24"/>
      <c r="M17" s="25"/>
      <c r="N17" s="24"/>
      <c r="O17" s="25"/>
      <c r="P17" s="27"/>
      <c r="Q17" s="28" t="s">
        <v>50</v>
      </c>
      <c r="R17" s="67">
        <v>3170</v>
      </c>
      <c r="S17" s="46">
        <v>2100</v>
      </c>
      <c r="T17" s="55">
        <f t="shared" si="1"/>
        <v>-1070</v>
      </c>
      <c r="U17" s="56" t="s">
        <v>51</v>
      </c>
    </row>
    <row r="18" spans="1:21" ht="18" customHeight="1" x14ac:dyDescent="0.3">
      <c r="A18" s="4"/>
      <c r="B18" s="10"/>
      <c r="C18" s="3" t="s">
        <v>13</v>
      </c>
      <c r="D18" s="85" t="s">
        <v>22</v>
      </c>
      <c r="E18" s="86"/>
      <c r="F18" s="85"/>
      <c r="G18" s="43">
        <v>21100</v>
      </c>
      <c r="H18" s="44">
        <v>26000</v>
      </c>
      <c r="I18" s="45">
        <f t="shared" si="0"/>
        <v>4900</v>
      </c>
      <c r="J18" s="45">
        <v>23</v>
      </c>
      <c r="L18" s="24"/>
      <c r="M18" s="25"/>
      <c r="N18" s="29"/>
      <c r="O18" s="77" t="s">
        <v>52</v>
      </c>
      <c r="P18" s="78"/>
      <c r="Q18" s="77"/>
      <c r="R18" s="43">
        <v>14404</v>
      </c>
      <c r="S18" s="48">
        <v>10984</v>
      </c>
      <c r="T18" s="55">
        <f t="shared" si="1"/>
        <v>-3420</v>
      </c>
      <c r="U18" s="57" t="s">
        <v>11</v>
      </c>
    </row>
    <row r="19" spans="1:21" ht="18" customHeight="1" x14ac:dyDescent="0.3">
      <c r="A19" s="4"/>
      <c r="B19" s="10"/>
      <c r="C19" s="4"/>
      <c r="D19" s="10"/>
      <c r="E19" s="3" t="s">
        <v>13</v>
      </c>
      <c r="F19" s="6" t="s">
        <v>23</v>
      </c>
      <c r="G19" s="43">
        <v>16100</v>
      </c>
      <c r="H19" s="44">
        <v>18900</v>
      </c>
      <c r="I19" s="45">
        <f t="shared" si="0"/>
        <v>2800</v>
      </c>
      <c r="J19" s="45">
        <v>17</v>
      </c>
      <c r="L19" s="24"/>
      <c r="M19" s="25"/>
      <c r="N19" s="24"/>
      <c r="O19" s="25"/>
      <c r="P19" s="23"/>
      <c r="Q19" s="26" t="s">
        <v>53</v>
      </c>
      <c r="R19" s="66">
        <v>2020</v>
      </c>
      <c r="S19" s="44">
        <v>2020</v>
      </c>
      <c r="T19" s="55">
        <f t="shared" si="1"/>
        <v>0</v>
      </c>
      <c r="U19" s="55">
        <v>0</v>
      </c>
    </row>
    <row r="20" spans="1:21" ht="18" customHeight="1" x14ac:dyDescent="0.3">
      <c r="A20" s="4"/>
      <c r="B20" s="10"/>
      <c r="C20" s="4"/>
      <c r="D20" s="10"/>
      <c r="E20" s="12" t="s">
        <v>13</v>
      </c>
      <c r="F20" s="7" t="s">
        <v>24</v>
      </c>
      <c r="G20" s="46">
        <v>5000</v>
      </c>
      <c r="H20" s="46">
        <v>7100</v>
      </c>
      <c r="I20" s="45">
        <f t="shared" si="0"/>
        <v>2100</v>
      </c>
      <c r="J20" s="47">
        <v>42</v>
      </c>
      <c r="L20" s="24"/>
      <c r="M20" s="25"/>
      <c r="N20" s="24"/>
      <c r="O20" s="25"/>
      <c r="P20" s="23"/>
      <c r="Q20" s="26" t="s">
        <v>54</v>
      </c>
      <c r="R20" s="66">
        <v>9500</v>
      </c>
      <c r="S20" s="44">
        <v>7680</v>
      </c>
      <c r="T20" s="55">
        <f t="shared" si="1"/>
        <v>-1820</v>
      </c>
      <c r="U20" s="55" t="s">
        <v>55</v>
      </c>
    </row>
    <row r="21" spans="1:21" ht="18" customHeight="1" x14ac:dyDescent="0.3">
      <c r="A21" s="5" t="s">
        <v>13</v>
      </c>
      <c r="B21" s="87" t="s">
        <v>25</v>
      </c>
      <c r="C21" s="88"/>
      <c r="D21" s="87"/>
      <c r="E21" s="88"/>
      <c r="F21" s="87"/>
      <c r="G21" s="43">
        <v>10000</v>
      </c>
      <c r="H21" s="48">
        <v>10000</v>
      </c>
      <c r="I21" s="45">
        <f t="shared" si="0"/>
        <v>0</v>
      </c>
      <c r="J21" s="49">
        <v>0</v>
      </c>
      <c r="L21" s="24"/>
      <c r="M21" s="25"/>
      <c r="N21" s="24"/>
      <c r="O21" s="25"/>
      <c r="P21" s="27"/>
      <c r="Q21" s="28" t="s">
        <v>56</v>
      </c>
      <c r="R21" s="67">
        <v>2884</v>
      </c>
      <c r="S21" s="46">
        <v>1284</v>
      </c>
      <c r="T21" s="55">
        <f t="shared" si="1"/>
        <v>-1600</v>
      </c>
      <c r="U21" s="56" t="s">
        <v>57</v>
      </c>
    </row>
    <row r="22" spans="1:21" ht="18" customHeight="1" x14ac:dyDescent="0.3">
      <c r="A22" s="4"/>
      <c r="B22" s="10"/>
      <c r="C22" s="3" t="s">
        <v>13</v>
      </c>
      <c r="D22" s="85" t="s">
        <v>25</v>
      </c>
      <c r="E22" s="86"/>
      <c r="F22" s="85"/>
      <c r="G22" s="43">
        <v>10000</v>
      </c>
      <c r="H22" s="44">
        <v>10000</v>
      </c>
      <c r="I22" s="45">
        <f t="shared" si="0"/>
        <v>0</v>
      </c>
      <c r="J22" s="45">
        <v>0</v>
      </c>
      <c r="L22" s="24"/>
      <c r="M22" s="25"/>
      <c r="N22" s="29"/>
      <c r="O22" s="77" t="s">
        <v>58</v>
      </c>
      <c r="P22" s="78"/>
      <c r="Q22" s="77"/>
      <c r="R22" s="43">
        <v>40399</v>
      </c>
      <c r="S22" s="48">
        <f>SUM(S23:S33)</f>
        <v>26644</v>
      </c>
      <c r="T22" s="55">
        <f>S22-R22</f>
        <v>-13755</v>
      </c>
      <c r="U22" s="57" t="s">
        <v>59</v>
      </c>
    </row>
    <row r="23" spans="1:21" ht="18" customHeight="1" x14ac:dyDescent="0.3">
      <c r="A23" s="4"/>
      <c r="B23" s="10"/>
      <c r="C23" s="4"/>
      <c r="D23" s="10"/>
      <c r="E23" s="12" t="s">
        <v>13</v>
      </c>
      <c r="F23" s="7" t="s">
        <v>26</v>
      </c>
      <c r="G23" s="46">
        <v>10000</v>
      </c>
      <c r="H23" s="46">
        <v>10000</v>
      </c>
      <c r="I23" s="45">
        <f t="shared" si="0"/>
        <v>0</v>
      </c>
      <c r="J23" s="47">
        <v>0</v>
      </c>
      <c r="L23" s="24"/>
      <c r="M23" s="25"/>
      <c r="N23" s="24"/>
      <c r="O23" s="25"/>
      <c r="P23" s="23"/>
      <c r="Q23" s="26" t="s">
        <v>60</v>
      </c>
      <c r="R23" s="66">
        <v>1521</v>
      </c>
      <c r="S23" s="44">
        <v>2032</v>
      </c>
      <c r="T23" s="55">
        <f t="shared" si="1"/>
        <v>511</v>
      </c>
      <c r="U23" s="55">
        <v>34</v>
      </c>
    </row>
    <row r="24" spans="1:21" ht="18" customHeight="1" x14ac:dyDescent="0.3">
      <c r="A24" s="5" t="s">
        <v>13</v>
      </c>
      <c r="B24" s="87" t="s">
        <v>27</v>
      </c>
      <c r="C24" s="88"/>
      <c r="D24" s="87"/>
      <c r="E24" s="88"/>
      <c r="F24" s="87"/>
      <c r="G24" s="43">
        <v>40000</v>
      </c>
      <c r="H24" s="48">
        <v>0</v>
      </c>
      <c r="I24" s="45">
        <f t="shared" si="0"/>
        <v>-40000</v>
      </c>
      <c r="J24" s="49" t="s">
        <v>28</v>
      </c>
      <c r="L24" s="24"/>
      <c r="M24" s="25"/>
      <c r="N24" s="24"/>
      <c r="O24" s="25"/>
      <c r="P24" s="23"/>
      <c r="Q24" s="26" t="s">
        <v>61</v>
      </c>
      <c r="R24" s="70">
        <v>127</v>
      </c>
      <c r="S24" s="44">
        <v>0</v>
      </c>
      <c r="T24" s="55">
        <f t="shared" si="1"/>
        <v>-127</v>
      </c>
      <c r="U24" s="55" t="s">
        <v>28</v>
      </c>
    </row>
    <row r="25" spans="1:21" ht="18" customHeight="1" x14ac:dyDescent="0.3">
      <c r="A25" s="4"/>
      <c r="B25" s="10"/>
      <c r="C25" s="3" t="s">
        <v>13</v>
      </c>
      <c r="D25" s="85" t="s">
        <v>27</v>
      </c>
      <c r="E25" s="86"/>
      <c r="F25" s="85"/>
      <c r="G25" s="43">
        <v>40000</v>
      </c>
      <c r="H25" s="44">
        <v>0</v>
      </c>
      <c r="I25" s="45">
        <f t="shared" si="0"/>
        <v>-40000</v>
      </c>
      <c r="J25" s="45" t="s">
        <v>28</v>
      </c>
      <c r="L25" s="24"/>
      <c r="M25" s="25"/>
      <c r="N25" s="24"/>
      <c r="O25" s="25"/>
      <c r="P25" s="23"/>
      <c r="Q25" s="26" t="s">
        <v>62</v>
      </c>
      <c r="R25" s="66">
        <v>8941</v>
      </c>
      <c r="S25" s="44">
        <v>5742</v>
      </c>
      <c r="T25" s="55">
        <f t="shared" si="1"/>
        <v>-3199</v>
      </c>
      <c r="U25" s="55" t="s">
        <v>63</v>
      </c>
    </row>
    <row r="26" spans="1:21" s="19" customFormat="1" ht="18" customHeight="1" x14ac:dyDescent="0.3">
      <c r="A26" s="18"/>
      <c r="B26" s="17"/>
      <c r="C26" s="18"/>
      <c r="D26" s="17"/>
      <c r="E26" s="13" t="s">
        <v>13</v>
      </c>
      <c r="F26" s="15" t="s">
        <v>27</v>
      </c>
      <c r="G26" s="43">
        <v>40000</v>
      </c>
      <c r="H26" s="43">
        <v>0</v>
      </c>
      <c r="I26" s="45">
        <f t="shared" si="0"/>
        <v>-40000</v>
      </c>
      <c r="J26" s="50" t="s">
        <v>28</v>
      </c>
      <c r="K26" s="30"/>
      <c r="L26" s="24"/>
      <c r="M26" s="25"/>
      <c r="N26" s="24"/>
      <c r="O26" s="25"/>
      <c r="P26" s="31"/>
      <c r="Q26" s="32" t="s">
        <v>64</v>
      </c>
      <c r="R26" s="70">
        <v>800</v>
      </c>
      <c r="S26" s="43">
        <v>0</v>
      </c>
      <c r="T26" s="55">
        <f t="shared" si="1"/>
        <v>-800</v>
      </c>
      <c r="U26" s="58" t="s">
        <v>28</v>
      </c>
    </row>
    <row r="27" spans="1:21" ht="18" customHeight="1" x14ac:dyDescent="0.3">
      <c r="A27" s="16" t="s">
        <v>13</v>
      </c>
      <c r="B27" s="92" t="s">
        <v>29</v>
      </c>
      <c r="C27" s="93"/>
      <c r="D27" s="92"/>
      <c r="E27" s="93"/>
      <c r="F27" s="92"/>
      <c r="G27" s="51">
        <v>153036</v>
      </c>
      <c r="H27" s="51">
        <v>0</v>
      </c>
      <c r="I27" s="45">
        <f t="shared" si="0"/>
        <v>-153036</v>
      </c>
      <c r="J27" s="52" t="s">
        <v>28</v>
      </c>
      <c r="L27" s="33"/>
      <c r="M27" s="34"/>
      <c r="N27" s="33"/>
      <c r="O27" s="34"/>
      <c r="P27" s="35"/>
      <c r="Q27" s="34" t="s">
        <v>65</v>
      </c>
      <c r="R27" s="66">
        <v>9720</v>
      </c>
      <c r="S27" s="51">
        <v>8520</v>
      </c>
      <c r="T27" s="55">
        <f t="shared" si="1"/>
        <v>-1200</v>
      </c>
      <c r="U27" s="59" t="s">
        <v>66</v>
      </c>
    </row>
    <row r="28" spans="1:21" ht="18" customHeight="1" x14ac:dyDescent="0.3">
      <c r="A28" s="4"/>
      <c r="B28" s="10"/>
      <c r="C28" s="3" t="s">
        <v>13</v>
      </c>
      <c r="D28" s="85" t="s">
        <v>29</v>
      </c>
      <c r="E28" s="86"/>
      <c r="F28" s="85"/>
      <c r="G28" s="43">
        <v>153036</v>
      </c>
      <c r="H28" s="44">
        <v>0</v>
      </c>
      <c r="I28" s="45">
        <f t="shared" si="0"/>
        <v>-153036</v>
      </c>
      <c r="J28" s="45" t="s">
        <v>28</v>
      </c>
      <c r="L28" s="24"/>
      <c r="M28" s="25"/>
      <c r="N28" s="24"/>
      <c r="O28" s="25"/>
      <c r="P28" s="35"/>
      <c r="Q28" s="34" t="s">
        <v>67</v>
      </c>
      <c r="R28" s="70">
        <v>300</v>
      </c>
      <c r="S28" s="51">
        <v>0</v>
      </c>
      <c r="T28" s="55">
        <f t="shared" si="1"/>
        <v>-300</v>
      </c>
      <c r="U28" s="59" t="s">
        <v>28</v>
      </c>
    </row>
    <row r="29" spans="1:21" ht="18" customHeight="1" x14ac:dyDescent="0.3">
      <c r="A29" s="4"/>
      <c r="B29" s="10"/>
      <c r="C29" s="4"/>
      <c r="D29" s="10"/>
      <c r="E29" s="12" t="s">
        <v>13</v>
      </c>
      <c r="F29" s="7" t="s">
        <v>30</v>
      </c>
      <c r="G29" s="46">
        <v>153036</v>
      </c>
      <c r="H29" s="46">
        <v>0</v>
      </c>
      <c r="I29" s="45">
        <f t="shared" si="0"/>
        <v>-153036</v>
      </c>
      <c r="J29" s="47" t="s">
        <v>28</v>
      </c>
      <c r="L29" s="24"/>
      <c r="M29" s="25"/>
      <c r="N29" s="24"/>
      <c r="O29" s="25"/>
      <c r="P29" s="23"/>
      <c r="Q29" s="26" t="s">
        <v>68</v>
      </c>
      <c r="R29" s="66">
        <v>3850</v>
      </c>
      <c r="S29" s="44">
        <v>3850</v>
      </c>
      <c r="T29" s="55">
        <f t="shared" si="1"/>
        <v>0</v>
      </c>
      <c r="U29" s="55">
        <v>0</v>
      </c>
    </row>
    <row r="30" spans="1:21" ht="18" customHeight="1" x14ac:dyDescent="0.3">
      <c r="A30" s="5" t="s">
        <v>13</v>
      </c>
      <c r="B30" s="87" t="s">
        <v>31</v>
      </c>
      <c r="C30" s="88"/>
      <c r="D30" s="87"/>
      <c r="E30" s="88"/>
      <c r="F30" s="87"/>
      <c r="G30" s="43">
        <v>5905</v>
      </c>
      <c r="H30" s="48">
        <v>5100</v>
      </c>
      <c r="I30" s="45">
        <f t="shared" si="0"/>
        <v>-805</v>
      </c>
      <c r="J30" s="49" t="s">
        <v>32</v>
      </c>
      <c r="L30" s="24"/>
      <c r="M30" s="25"/>
      <c r="N30" s="24"/>
      <c r="O30" s="25"/>
      <c r="P30" s="23"/>
      <c r="Q30" s="26" t="s">
        <v>69</v>
      </c>
      <c r="R30" s="71">
        <v>300</v>
      </c>
      <c r="S30" s="44">
        <v>0</v>
      </c>
      <c r="T30" s="55">
        <f t="shared" si="1"/>
        <v>-300</v>
      </c>
      <c r="U30" s="55" t="s">
        <v>28</v>
      </c>
    </row>
    <row r="31" spans="1:21" ht="18" customHeight="1" x14ac:dyDescent="0.3">
      <c r="A31" s="4"/>
      <c r="B31" s="10"/>
      <c r="C31" s="3" t="s">
        <v>13</v>
      </c>
      <c r="D31" s="85" t="s">
        <v>31</v>
      </c>
      <c r="E31" s="86"/>
      <c r="F31" s="85"/>
      <c r="G31" s="43">
        <v>5905</v>
      </c>
      <c r="H31" s="44">
        <v>5100</v>
      </c>
      <c r="I31" s="45">
        <f t="shared" si="0"/>
        <v>-805</v>
      </c>
      <c r="J31" s="45" t="s">
        <v>32</v>
      </c>
      <c r="L31" s="24"/>
      <c r="M31" s="25"/>
      <c r="N31" s="24"/>
      <c r="O31" s="25"/>
      <c r="P31" s="23"/>
      <c r="Q31" s="26" t="s">
        <v>70</v>
      </c>
      <c r="R31" s="66">
        <v>3440</v>
      </c>
      <c r="S31" s="44">
        <v>2800</v>
      </c>
      <c r="T31" s="55">
        <f t="shared" si="1"/>
        <v>-640</v>
      </c>
      <c r="U31" s="55" t="s">
        <v>55</v>
      </c>
    </row>
    <row r="32" spans="1:21" ht="18" customHeight="1" x14ac:dyDescent="0.3">
      <c r="A32" s="4"/>
      <c r="B32" s="10"/>
      <c r="C32" s="4"/>
      <c r="D32" s="10"/>
      <c r="E32" s="3" t="s">
        <v>13</v>
      </c>
      <c r="F32" s="6" t="s">
        <v>33</v>
      </c>
      <c r="G32" s="43">
        <v>100</v>
      </c>
      <c r="H32" s="44">
        <v>0</v>
      </c>
      <c r="I32" s="45">
        <f t="shared" si="0"/>
        <v>-100</v>
      </c>
      <c r="J32" s="45" t="s">
        <v>28</v>
      </c>
      <c r="L32" s="24"/>
      <c r="M32" s="25"/>
      <c r="N32" s="24"/>
      <c r="O32" s="25"/>
      <c r="P32" s="23"/>
      <c r="Q32" s="26" t="s">
        <v>71</v>
      </c>
      <c r="R32" s="66">
        <v>9400</v>
      </c>
      <c r="S32" s="44">
        <v>3500</v>
      </c>
      <c r="T32" s="55">
        <f t="shared" si="1"/>
        <v>-5900</v>
      </c>
      <c r="U32" s="55" t="s">
        <v>72</v>
      </c>
    </row>
    <row r="33" spans="1:21" ht="18" customHeight="1" x14ac:dyDescent="0.3">
      <c r="A33" s="4"/>
      <c r="B33" s="10"/>
      <c r="C33" s="4"/>
      <c r="D33" s="10"/>
      <c r="E33" s="3" t="s">
        <v>13</v>
      </c>
      <c r="F33" s="6" t="s">
        <v>34</v>
      </c>
      <c r="G33" s="43">
        <v>500</v>
      </c>
      <c r="H33" s="44">
        <v>500</v>
      </c>
      <c r="I33" s="45">
        <f t="shared" si="0"/>
        <v>0</v>
      </c>
      <c r="J33" s="45">
        <v>0</v>
      </c>
      <c r="L33" s="24"/>
      <c r="M33" s="25"/>
      <c r="N33" s="24"/>
      <c r="O33" s="25"/>
      <c r="P33" s="27" t="s">
        <v>13</v>
      </c>
      <c r="Q33" s="28" t="s">
        <v>73</v>
      </c>
      <c r="R33" s="67">
        <v>2000</v>
      </c>
      <c r="S33" s="46">
        <v>200</v>
      </c>
      <c r="T33" s="55">
        <f t="shared" si="1"/>
        <v>-1800</v>
      </c>
      <c r="U33" s="56" t="s">
        <v>74</v>
      </c>
    </row>
    <row r="34" spans="1:21" ht="18" customHeight="1" x14ac:dyDescent="0.3">
      <c r="A34" s="8"/>
      <c r="B34" s="11"/>
      <c r="C34" s="8"/>
      <c r="D34" s="11"/>
      <c r="E34" s="13" t="s">
        <v>13</v>
      </c>
      <c r="F34" s="9" t="s">
        <v>35</v>
      </c>
      <c r="G34" s="43">
        <v>5305</v>
      </c>
      <c r="H34" s="53">
        <v>4600</v>
      </c>
      <c r="I34" s="45">
        <f t="shared" si="0"/>
        <v>-705</v>
      </c>
      <c r="J34" s="54" t="s">
        <v>36</v>
      </c>
      <c r="L34" s="29"/>
      <c r="M34" s="77" t="s">
        <v>75</v>
      </c>
      <c r="N34" s="78"/>
      <c r="O34" s="77"/>
      <c r="P34" s="78"/>
      <c r="Q34" s="77"/>
      <c r="R34" s="43">
        <v>80900</v>
      </c>
      <c r="S34" s="48">
        <v>2300</v>
      </c>
      <c r="T34" s="55">
        <f t="shared" si="1"/>
        <v>-78600</v>
      </c>
      <c r="U34" s="57" t="s">
        <v>76</v>
      </c>
    </row>
    <row r="35" spans="1:21" ht="18" customHeight="1" x14ac:dyDescent="0.3">
      <c r="L35" s="24"/>
      <c r="M35" s="25"/>
      <c r="N35" s="23"/>
      <c r="O35" s="79" t="s">
        <v>77</v>
      </c>
      <c r="P35" s="80"/>
      <c r="Q35" s="79"/>
      <c r="R35" s="43">
        <v>80900</v>
      </c>
      <c r="S35" s="44">
        <v>2300</v>
      </c>
      <c r="T35" s="55">
        <f t="shared" si="1"/>
        <v>-78600</v>
      </c>
      <c r="U35" s="55" t="s">
        <v>76</v>
      </c>
    </row>
    <row r="36" spans="1:21" ht="18" customHeight="1" x14ac:dyDescent="0.3">
      <c r="L36" s="24"/>
      <c r="M36" s="25"/>
      <c r="N36" s="24"/>
      <c r="O36" s="25"/>
      <c r="P36" s="23"/>
      <c r="Q36" s="26" t="s">
        <v>78</v>
      </c>
      <c r="R36" s="43">
        <v>6900</v>
      </c>
      <c r="S36" s="44">
        <v>1000</v>
      </c>
      <c r="T36" s="55">
        <f t="shared" si="1"/>
        <v>-5900</v>
      </c>
      <c r="U36" s="55" t="s">
        <v>79</v>
      </c>
    </row>
    <row r="37" spans="1:21" ht="18" customHeight="1" x14ac:dyDescent="0.3">
      <c r="L37" s="24"/>
      <c r="M37" s="25"/>
      <c r="N37" s="24"/>
      <c r="O37" s="25"/>
      <c r="P37" s="23"/>
      <c r="Q37" s="26" t="s">
        <v>80</v>
      </c>
      <c r="R37" s="43">
        <v>1000</v>
      </c>
      <c r="S37" s="44">
        <v>500</v>
      </c>
      <c r="T37" s="55">
        <f t="shared" si="1"/>
        <v>-500</v>
      </c>
      <c r="U37" s="55" t="s">
        <v>81</v>
      </c>
    </row>
    <row r="38" spans="1:21" ht="18" customHeight="1" x14ac:dyDescent="0.3">
      <c r="L38" s="24"/>
      <c r="M38" s="25"/>
      <c r="N38" s="24"/>
      <c r="O38" s="25"/>
      <c r="P38" s="23"/>
      <c r="Q38" s="26" t="s">
        <v>82</v>
      </c>
      <c r="R38" s="43">
        <v>3000</v>
      </c>
      <c r="S38" s="44">
        <v>800</v>
      </c>
      <c r="T38" s="55">
        <f t="shared" si="1"/>
        <v>-2200</v>
      </c>
      <c r="U38" s="55" t="s">
        <v>83</v>
      </c>
    </row>
    <row r="39" spans="1:21" ht="18" customHeight="1" x14ac:dyDescent="0.3">
      <c r="L39" s="24"/>
      <c r="M39" s="25"/>
      <c r="N39" s="24"/>
      <c r="O39" s="25"/>
      <c r="P39" s="27"/>
      <c r="Q39" s="28" t="s">
        <v>84</v>
      </c>
      <c r="R39" s="46">
        <v>70000</v>
      </c>
      <c r="S39" s="46">
        <v>0</v>
      </c>
      <c r="T39" s="55">
        <f t="shared" si="1"/>
        <v>-70000</v>
      </c>
      <c r="U39" s="56" t="s">
        <v>28</v>
      </c>
    </row>
    <row r="40" spans="1:21" ht="18" customHeight="1" x14ac:dyDescent="0.3">
      <c r="L40" s="29"/>
      <c r="M40" s="77" t="s">
        <v>85</v>
      </c>
      <c r="N40" s="78"/>
      <c r="O40" s="77"/>
      <c r="P40" s="78"/>
      <c r="Q40" s="77"/>
      <c r="R40" s="63">
        <f>4041738+50</f>
        <v>4041788</v>
      </c>
      <c r="S40" s="48">
        <f>S41+S52+S55+S60+S64+S67+S71+S75+S79+S83+S92+S97+S101+S104+S106+S108+S110+S112+S114+S116+S119</f>
        <v>4512677</v>
      </c>
      <c r="T40" s="55">
        <f t="shared" si="1"/>
        <v>470889</v>
      </c>
      <c r="U40" s="57">
        <v>12</v>
      </c>
    </row>
    <row r="41" spans="1:21" ht="18" customHeight="1" x14ac:dyDescent="0.3">
      <c r="L41" s="24"/>
      <c r="M41" s="25"/>
      <c r="N41" s="23"/>
      <c r="O41" s="79" t="s">
        <v>86</v>
      </c>
      <c r="P41" s="80"/>
      <c r="Q41" s="79"/>
      <c r="R41" s="66">
        <f>SUM(R42:R51)</f>
        <v>156158</v>
      </c>
      <c r="S41" s="44">
        <v>60045</v>
      </c>
      <c r="T41" s="55">
        <f t="shared" si="1"/>
        <v>-96113</v>
      </c>
      <c r="U41" s="55" t="s">
        <v>87</v>
      </c>
    </row>
    <row r="42" spans="1:21" ht="18" customHeight="1" x14ac:dyDescent="0.3">
      <c r="L42" s="24"/>
      <c r="M42" s="25"/>
      <c r="N42" s="24"/>
      <c r="O42" s="25"/>
      <c r="P42" s="23"/>
      <c r="Q42" s="26" t="s">
        <v>88</v>
      </c>
      <c r="R42" s="66">
        <v>24585</v>
      </c>
      <c r="S42" s="44">
        <v>20505</v>
      </c>
      <c r="T42" s="55">
        <f t="shared" si="1"/>
        <v>-4080</v>
      </c>
      <c r="U42" s="55" t="s">
        <v>89</v>
      </c>
    </row>
    <row r="43" spans="1:21" ht="18" customHeight="1" x14ac:dyDescent="0.3">
      <c r="L43" s="24"/>
      <c r="M43" s="25"/>
      <c r="N43" s="24"/>
      <c r="O43" s="25"/>
      <c r="P43" s="23" t="s">
        <v>13</v>
      </c>
      <c r="Q43" s="26" t="s">
        <v>90</v>
      </c>
      <c r="R43" s="66">
        <v>3490</v>
      </c>
      <c r="S43" s="44">
        <v>2500</v>
      </c>
      <c r="T43" s="55">
        <f t="shared" si="1"/>
        <v>-990</v>
      </c>
      <c r="U43" s="55" t="s">
        <v>91</v>
      </c>
    </row>
    <row r="44" spans="1:21" ht="18" customHeight="1" x14ac:dyDescent="0.3">
      <c r="L44" s="24"/>
      <c r="M44" s="25"/>
      <c r="N44" s="24"/>
      <c r="O44" s="25"/>
      <c r="P44" s="23" t="s">
        <v>13</v>
      </c>
      <c r="Q44" s="26" t="s">
        <v>92</v>
      </c>
      <c r="R44" s="66">
        <v>6128</v>
      </c>
      <c r="S44" s="44">
        <v>3080</v>
      </c>
      <c r="T44" s="55">
        <f t="shared" si="1"/>
        <v>-3048</v>
      </c>
      <c r="U44" s="55" t="s">
        <v>81</v>
      </c>
    </row>
    <row r="45" spans="1:21" ht="18" customHeight="1" x14ac:dyDescent="0.3">
      <c r="L45" s="24"/>
      <c r="M45" s="25"/>
      <c r="N45" s="24"/>
      <c r="O45" s="25"/>
      <c r="P45" s="23" t="s">
        <v>13</v>
      </c>
      <c r="Q45" s="26" t="s">
        <v>93</v>
      </c>
      <c r="R45" s="66">
        <v>1480</v>
      </c>
      <c r="S45" s="44">
        <v>1390</v>
      </c>
      <c r="T45" s="55">
        <f t="shared" si="1"/>
        <v>-90</v>
      </c>
      <c r="U45" s="55" t="s">
        <v>16</v>
      </c>
    </row>
    <row r="46" spans="1:21" ht="18" customHeight="1" x14ac:dyDescent="0.3">
      <c r="L46" s="24"/>
      <c r="M46" s="25"/>
      <c r="N46" s="24"/>
      <c r="O46" s="25"/>
      <c r="P46" s="23" t="s">
        <v>13</v>
      </c>
      <c r="Q46" s="26" t="s">
        <v>94</v>
      </c>
      <c r="R46" s="66">
        <v>4940</v>
      </c>
      <c r="S46" s="44">
        <v>3000</v>
      </c>
      <c r="T46" s="55">
        <f t="shared" si="1"/>
        <v>-1940</v>
      </c>
      <c r="U46" s="55" t="s">
        <v>49</v>
      </c>
    </row>
    <row r="47" spans="1:21" ht="18" customHeight="1" x14ac:dyDescent="0.3">
      <c r="L47" s="24"/>
      <c r="M47" s="25"/>
      <c r="N47" s="24"/>
      <c r="O47" s="25"/>
      <c r="P47" s="23" t="s">
        <v>13</v>
      </c>
      <c r="Q47" s="26" t="s">
        <v>95</v>
      </c>
      <c r="R47" s="66">
        <v>6544</v>
      </c>
      <c r="S47" s="44">
        <v>5440</v>
      </c>
      <c r="T47" s="55">
        <f t="shared" si="1"/>
        <v>-1104</v>
      </c>
      <c r="U47" s="55" t="s">
        <v>89</v>
      </c>
    </row>
    <row r="48" spans="1:21" ht="18" customHeight="1" x14ac:dyDescent="0.3">
      <c r="L48" s="24"/>
      <c r="M48" s="25"/>
      <c r="N48" s="24"/>
      <c r="O48" s="25"/>
      <c r="P48" s="23" t="s">
        <v>13</v>
      </c>
      <c r="Q48" s="26" t="s">
        <v>96</v>
      </c>
      <c r="R48" s="66">
        <v>73930</v>
      </c>
      <c r="S48" s="44">
        <v>14710</v>
      </c>
      <c r="T48" s="55">
        <f t="shared" si="1"/>
        <v>-59220</v>
      </c>
      <c r="U48" s="55" t="s">
        <v>97</v>
      </c>
    </row>
    <row r="49" spans="12:21" ht="18" customHeight="1" x14ac:dyDescent="0.3">
      <c r="L49" s="24"/>
      <c r="M49" s="25"/>
      <c r="N49" s="24"/>
      <c r="O49" s="25"/>
      <c r="P49" s="31" t="s">
        <v>13</v>
      </c>
      <c r="Q49" s="32" t="s">
        <v>98</v>
      </c>
      <c r="R49" s="66">
        <v>23398</v>
      </c>
      <c r="S49" s="43">
        <v>6820</v>
      </c>
      <c r="T49" s="55">
        <f t="shared" si="1"/>
        <v>-16578</v>
      </c>
      <c r="U49" s="58" t="s">
        <v>99</v>
      </c>
    </row>
    <row r="50" spans="12:21" ht="18" customHeight="1" x14ac:dyDescent="0.3">
      <c r="L50" s="24"/>
      <c r="M50" s="25"/>
      <c r="N50" s="24"/>
      <c r="O50" s="25"/>
      <c r="P50" s="35" t="s">
        <v>13</v>
      </c>
      <c r="Q50" s="34" t="s">
        <v>100</v>
      </c>
      <c r="R50" s="66">
        <v>8879</v>
      </c>
      <c r="S50" s="51">
        <v>1000</v>
      </c>
      <c r="T50" s="55">
        <f t="shared" si="1"/>
        <v>-7879</v>
      </c>
      <c r="U50" s="59" t="s">
        <v>101</v>
      </c>
    </row>
    <row r="51" spans="12:21" ht="18" customHeight="1" x14ac:dyDescent="0.3">
      <c r="L51" s="33"/>
      <c r="M51" s="34"/>
      <c r="N51" s="33"/>
      <c r="O51" s="34"/>
      <c r="P51" s="31" t="s">
        <v>13</v>
      </c>
      <c r="Q51" s="65" t="s">
        <v>102</v>
      </c>
      <c r="R51" s="63">
        <v>2784</v>
      </c>
      <c r="S51" s="43">
        <v>1600</v>
      </c>
      <c r="T51" s="58">
        <f t="shared" si="1"/>
        <v>-1184</v>
      </c>
      <c r="U51" s="58" t="s">
        <v>11</v>
      </c>
    </row>
    <row r="52" spans="12:21" ht="18" customHeight="1" x14ac:dyDescent="0.3">
      <c r="L52" s="24"/>
      <c r="M52" s="25"/>
      <c r="N52" s="35" t="s">
        <v>13</v>
      </c>
      <c r="O52" s="83" t="s">
        <v>132</v>
      </c>
      <c r="P52" s="83"/>
      <c r="Q52" s="84"/>
      <c r="R52" s="43">
        <v>22162</v>
      </c>
      <c r="S52" s="51">
        <v>20009</v>
      </c>
      <c r="T52" s="55">
        <f t="shared" si="1"/>
        <v>-2153</v>
      </c>
      <c r="U52" s="59" t="s">
        <v>103</v>
      </c>
    </row>
    <row r="53" spans="12:21" ht="18" customHeight="1" x14ac:dyDescent="0.3">
      <c r="L53" s="24"/>
      <c r="M53" s="25"/>
      <c r="N53" s="24"/>
      <c r="O53" s="25"/>
      <c r="P53" s="23" t="s">
        <v>13</v>
      </c>
      <c r="Q53" s="26" t="s">
        <v>58</v>
      </c>
      <c r="R53" s="43">
        <v>2400</v>
      </c>
      <c r="S53" s="44">
        <v>0</v>
      </c>
      <c r="T53" s="55">
        <f t="shared" si="1"/>
        <v>-2400</v>
      </c>
      <c r="U53" s="55" t="s">
        <v>28</v>
      </c>
    </row>
    <row r="54" spans="12:21" ht="18" customHeight="1" x14ac:dyDescent="0.3">
      <c r="L54" s="24"/>
      <c r="M54" s="25"/>
      <c r="N54" s="24"/>
      <c r="O54" s="25"/>
      <c r="P54" s="27" t="s">
        <v>13</v>
      </c>
      <c r="Q54" s="28" t="s">
        <v>85</v>
      </c>
      <c r="R54" s="46">
        <v>19762</v>
      </c>
      <c r="S54" s="46">
        <v>20009</v>
      </c>
      <c r="T54" s="55">
        <f t="shared" si="1"/>
        <v>247</v>
      </c>
      <c r="U54" s="56">
        <v>1</v>
      </c>
    </row>
    <row r="55" spans="12:21" ht="18" customHeight="1" x14ac:dyDescent="0.3">
      <c r="L55" s="24"/>
      <c r="M55" s="25"/>
      <c r="N55" s="29" t="s">
        <v>13</v>
      </c>
      <c r="O55" s="81" t="s">
        <v>133</v>
      </c>
      <c r="P55" s="81"/>
      <c r="Q55" s="73"/>
      <c r="R55" s="43">
        <v>117936</v>
      </c>
      <c r="S55" s="48">
        <v>131712</v>
      </c>
      <c r="T55" s="55">
        <f t="shared" si="1"/>
        <v>13776</v>
      </c>
      <c r="U55" s="57">
        <v>12</v>
      </c>
    </row>
    <row r="56" spans="12:21" ht="18" customHeight="1" x14ac:dyDescent="0.3">
      <c r="L56" s="24"/>
      <c r="M56" s="25"/>
      <c r="N56" s="24"/>
      <c r="O56" s="25"/>
      <c r="P56" s="23" t="s">
        <v>13</v>
      </c>
      <c r="Q56" s="26" t="s">
        <v>104</v>
      </c>
      <c r="R56" s="72">
        <v>97811</v>
      </c>
      <c r="S56" s="44">
        <v>106298</v>
      </c>
      <c r="T56" s="55">
        <f t="shared" si="1"/>
        <v>8487</v>
      </c>
      <c r="U56" s="55">
        <v>9</v>
      </c>
    </row>
    <row r="57" spans="12:21" ht="18" customHeight="1" x14ac:dyDescent="0.3">
      <c r="L57" s="24"/>
      <c r="M57" s="25"/>
      <c r="N57" s="24"/>
      <c r="O57" s="25"/>
      <c r="P57" s="23" t="s">
        <v>13</v>
      </c>
      <c r="Q57" s="26" t="s">
        <v>105</v>
      </c>
      <c r="R57" s="70">
        <v>136</v>
      </c>
      <c r="S57" s="44">
        <v>720</v>
      </c>
      <c r="T57" s="55">
        <f t="shared" si="1"/>
        <v>584</v>
      </c>
      <c r="U57" s="55">
        <v>429</v>
      </c>
    </row>
    <row r="58" spans="12:21" ht="18" customHeight="1" x14ac:dyDescent="0.3">
      <c r="L58" s="24"/>
      <c r="M58" s="25"/>
      <c r="N58" s="24"/>
      <c r="O58" s="25"/>
      <c r="P58" s="23" t="s">
        <v>13</v>
      </c>
      <c r="Q58" s="26" t="s">
        <v>58</v>
      </c>
      <c r="R58" s="66">
        <v>16261</v>
      </c>
      <c r="S58" s="44">
        <v>20894</v>
      </c>
      <c r="T58" s="55">
        <f t="shared" si="1"/>
        <v>4633</v>
      </c>
      <c r="U58" s="55">
        <v>28</v>
      </c>
    </row>
    <row r="59" spans="12:21" ht="18" customHeight="1" x14ac:dyDescent="0.3">
      <c r="L59" s="24"/>
      <c r="M59" s="25"/>
      <c r="N59" s="24"/>
      <c r="O59" s="25"/>
      <c r="P59" s="27" t="s">
        <v>13</v>
      </c>
      <c r="Q59" s="28" t="s">
        <v>85</v>
      </c>
      <c r="R59" s="67">
        <v>3728</v>
      </c>
      <c r="S59" s="46">
        <v>3800</v>
      </c>
      <c r="T59" s="55">
        <f t="shared" si="1"/>
        <v>72</v>
      </c>
      <c r="U59" s="56">
        <v>2</v>
      </c>
    </row>
    <row r="60" spans="12:21" ht="18" customHeight="1" x14ac:dyDescent="0.3">
      <c r="L60" s="24"/>
      <c r="M60" s="25"/>
      <c r="N60" s="29" t="s">
        <v>13</v>
      </c>
      <c r="O60" s="77" t="s">
        <v>152</v>
      </c>
      <c r="P60" s="78"/>
      <c r="Q60" s="77"/>
      <c r="R60" s="43">
        <v>0</v>
      </c>
      <c r="S60" s="48">
        <v>41100</v>
      </c>
      <c r="T60" s="55">
        <f t="shared" si="1"/>
        <v>41100</v>
      </c>
      <c r="U60" s="57">
        <v>100</v>
      </c>
    </row>
    <row r="61" spans="12:21" ht="18" customHeight="1" x14ac:dyDescent="0.3">
      <c r="L61" s="24"/>
      <c r="M61" s="25"/>
      <c r="N61" s="24"/>
      <c r="O61" s="25"/>
      <c r="P61" s="23" t="s">
        <v>13</v>
      </c>
      <c r="Q61" s="26" t="s">
        <v>40</v>
      </c>
      <c r="R61" s="43">
        <v>0</v>
      </c>
      <c r="S61" s="44">
        <v>30021</v>
      </c>
      <c r="T61" s="55">
        <f t="shared" si="1"/>
        <v>30021</v>
      </c>
      <c r="U61" s="55">
        <v>100</v>
      </c>
    </row>
    <row r="62" spans="12:21" ht="18" customHeight="1" x14ac:dyDescent="0.3">
      <c r="L62" s="24"/>
      <c r="M62" s="25"/>
      <c r="N62" s="24"/>
      <c r="O62" s="25"/>
      <c r="P62" s="23" t="s">
        <v>13</v>
      </c>
      <c r="Q62" s="26" t="s">
        <v>58</v>
      </c>
      <c r="R62" s="43">
        <v>0</v>
      </c>
      <c r="S62" s="44">
        <v>4679</v>
      </c>
      <c r="T62" s="55">
        <f t="shared" si="1"/>
        <v>4679</v>
      </c>
      <c r="U62" s="55">
        <v>100</v>
      </c>
    </row>
    <row r="63" spans="12:21" ht="18" customHeight="1" x14ac:dyDescent="0.3">
      <c r="L63" s="24"/>
      <c r="M63" s="25"/>
      <c r="N63" s="24"/>
      <c r="O63" s="25"/>
      <c r="P63" s="27" t="s">
        <v>13</v>
      </c>
      <c r="Q63" s="28" t="s">
        <v>85</v>
      </c>
      <c r="R63" s="46">
        <v>0</v>
      </c>
      <c r="S63" s="46">
        <v>6400</v>
      </c>
      <c r="T63" s="55">
        <f t="shared" si="1"/>
        <v>6400</v>
      </c>
      <c r="U63" s="56">
        <v>100</v>
      </c>
    </row>
    <row r="64" spans="12:21" ht="18" customHeight="1" x14ac:dyDescent="0.3">
      <c r="L64" s="24"/>
      <c r="M64" s="25"/>
      <c r="N64" s="29" t="s">
        <v>13</v>
      </c>
      <c r="O64" s="73" t="s">
        <v>134</v>
      </c>
      <c r="P64" s="74"/>
      <c r="Q64" s="73"/>
      <c r="R64" s="43">
        <v>26760</v>
      </c>
      <c r="S64" s="48">
        <v>27511</v>
      </c>
      <c r="T64" s="55">
        <f t="shared" si="1"/>
        <v>751</v>
      </c>
      <c r="U64" s="57">
        <v>3</v>
      </c>
    </row>
    <row r="65" spans="12:21" ht="18" customHeight="1" x14ac:dyDescent="0.3">
      <c r="L65" s="24"/>
      <c r="M65" s="25"/>
      <c r="N65" s="24"/>
      <c r="O65" s="25"/>
      <c r="P65" s="23" t="s">
        <v>13</v>
      </c>
      <c r="Q65" s="26" t="s">
        <v>40</v>
      </c>
      <c r="R65" s="43">
        <v>26604</v>
      </c>
      <c r="S65" s="44">
        <v>27186</v>
      </c>
      <c r="T65" s="55">
        <f t="shared" si="1"/>
        <v>582</v>
      </c>
      <c r="U65" s="55">
        <v>2</v>
      </c>
    </row>
    <row r="66" spans="12:21" ht="18" customHeight="1" x14ac:dyDescent="0.3">
      <c r="L66" s="24"/>
      <c r="M66" s="25"/>
      <c r="N66" s="24"/>
      <c r="O66" s="25"/>
      <c r="P66" s="27" t="s">
        <v>13</v>
      </c>
      <c r="Q66" s="28" t="s">
        <v>58</v>
      </c>
      <c r="R66" s="46">
        <v>156</v>
      </c>
      <c r="S66" s="46">
        <v>325</v>
      </c>
      <c r="T66" s="55">
        <f t="shared" si="1"/>
        <v>169</v>
      </c>
      <c r="U66" s="56">
        <v>108</v>
      </c>
    </row>
    <row r="67" spans="12:21" ht="18" customHeight="1" x14ac:dyDescent="0.3">
      <c r="L67" s="24"/>
      <c r="M67" s="25"/>
      <c r="N67" s="29" t="s">
        <v>13</v>
      </c>
      <c r="O67" s="73" t="s">
        <v>135</v>
      </c>
      <c r="P67" s="74"/>
      <c r="Q67" s="73"/>
      <c r="R67" s="43">
        <v>31285</v>
      </c>
      <c r="S67" s="48">
        <v>32820</v>
      </c>
      <c r="T67" s="55">
        <f t="shared" si="1"/>
        <v>1535</v>
      </c>
      <c r="U67" s="57">
        <v>5</v>
      </c>
    </row>
    <row r="68" spans="12:21" ht="18" customHeight="1" x14ac:dyDescent="0.3">
      <c r="L68" s="24"/>
      <c r="M68" s="25"/>
      <c r="N68" s="24"/>
      <c r="O68" s="25"/>
      <c r="P68" s="23" t="s">
        <v>13</v>
      </c>
      <c r="Q68" s="26" t="s">
        <v>40</v>
      </c>
      <c r="R68" s="43">
        <v>29904</v>
      </c>
      <c r="S68" s="44">
        <v>30112</v>
      </c>
      <c r="T68" s="55">
        <f t="shared" si="1"/>
        <v>208</v>
      </c>
      <c r="U68" s="55">
        <v>1</v>
      </c>
    </row>
    <row r="69" spans="12:21" ht="18" customHeight="1" x14ac:dyDescent="0.3">
      <c r="L69" s="24"/>
      <c r="M69" s="25"/>
      <c r="N69" s="24"/>
      <c r="O69" s="25"/>
      <c r="P69" s="23" t="s">
        <v>13</v>
      </c>
      <c r="Q69" s="26" t="s">
        <v>58</v>
      </c>
      <c r="R69" s="43">
        <v>739</v>
      </c>
      <c r="S69" s="44">
        <v>1808</v>
      </c>
      <c r="T69" s="55">
        <f t="shared" si="1"/>
        <v>1069</v>
      </c>
      <c r="U69" s="55">
        <v>145</v>
      </c>
    </row>
    <row r="70" spans="12:21" ht="18" customHeight="1" x14ac:dyDescent="0.3">
      <c r="L70" s="24"/>
      <c r="M70" s="25"/>
      <c r="N70" s="24"/>
      <c r="O70" s="25"/>
      <c r="P70" s="27" t="s">
        <v>13</v>
      </c>
      <c r="Q70" s="28" t="s">
        <v>85</v>
      </c>
      <c r="R70" s="46">
        <v>642</v>
      </c>
      <c r="S70" s="46">
        <v>900</v>
      </c>
      <c r="T70" s="55">
        <f t="shared" si="1"/>
        <v>258</v>
      </c>
      <c r="U70" s="56">
        <v>40</v>
      </c>
    </row>
    <row r="71" spans="12:21" ht="18" customHeight="1" x14ac:dyDescent="0.3">
      <c r="L71" s="24"/>
      <c r="M71" s="25"/>
      <c r="N71" s="29" t="s">
        <v>13</v>
      </c>
      <c r="O71" s="73" t="s">
        <v>136</v>
      </c>
      <c r="P71" s="74"/>
      <c r="Q71" s="73"/>
      <c r="R71" s="43">
        <v>42440</v>
      </c>
      <c r="S71" s="48">
        <v>43420</v>
      </c>
      <c r="T71" s="55">
        <f t="shared" ref="T71:T126" si="2">S71-R71</f>
        <v>980</v>
      </c>
      <c r="U71" s="57">
        <v>2</v>
      </c>
    </row>
    <row r="72" spans="12:21" ht="18" customHeight="1" x14ac:dyDescent="0.3">
      <c r="L72" s="24"/>
      <c r="M72" s="25"/>
      <c r="N72" s="24"/>
      <c r="O72" s="25"/>
      <c r="P72" s="31" t="s">
        <v>13</v>
      </c>
      <c r="Q72" s="32" t="s">
        <v>40</v>
      </c>
      <c r="R72" s="43">
        <v>32178</v>
      </c>
      <c r="S72" s="43">
        <v>33164</v>
      </c>
      <c r="T72" s="55">
        <f t="shared" si="2"/>
        <v>986</v>
      </c>
      <c r="U72" s="58">
        <v>3</v>
      </c>
    </row>
    <row r="73" spans="12:21" ht="18" customHeight="1" x14ac:dyDescent="0.3">
      <c r="L73" s="24"/>
      <c r="M73" s="25"/>
      <c r="N73" s="24"/>
      <c r="O73" s="25"/>
      <c r="P73" s="35" t="s">
        <v>13</v>
      </c>
      <c r="Q73" s="34" t="s">
        <v>58</v>
      </c>
      <c r="R73" s="51">
        <v>1800</v>
      </c>
      <c r="S73" s="51">
        <v>1362</v>
      </c>
      <c r="T73" s="55">
        <f t="shared" si="2"/>
        <v>-438</v>
      </c>
      <c r="U73" s="59" t="s">
        <v>11</v>
      </c>
    </row>
    <row r="74" spans="12:21" ht="18" customHeight="1" x14ac:dyDescent="0.3">
      <c r="L74" s="24"/>
      <c r="M74" s="25"/>
      <c r="N74" s="24"/>
      <c r="O74" s="25"/>
      <c r="P74" s="27" t="s">
        <v>13</v>
      </c>
      <c r="Q74" s="28" t="s">
        <v>85</v>
      </c>
      <c r="R74" s="46">
        <v>8462</v>
      </c>
      <c r="S74" s="46">
        <v>8894</v>
      </c>
      <c r="T74" s="55">
        <f t="shared" si="2"/>
        <v>432</v>
      </c>
      <c r="U74" s="56">
        <v>5</v>
      </c>
    </row>
    <row r="75" spans="12:21" ht="18" customHeight="1" x14ac:dyDescent="0.3">
      <c r="L75" s="33"/>
      <c r="M75" s="34"/>
      <c r="N75" s="31" t="s">
        <v>13</v>
      </c>
      <c r="O75" s="73" t="s">
        <v>137</v>
      </c>
      <c r="P75" s="74"/>
      <c r="Q75" s="73"/>
      <c r="R75" s="43">
        <v>42440</v>
      </c>
      <c r="S75" s="43">
        <v>43420</v>
      </c>
      <c r="T75" s="55">
        <f t="shared" si="2"/>
        <v>980</v>
      </c>
      <c r="U75" s="58">
        <v>2</v>
      </c>
    </row>
    <row r="76" spans="12:21" ht="18" customHeight="1" x14ac:dyDescent="0.3">
      <c r="L76" s="24"/>
      <c r="M76" s="25"/>
      <c r="N76" s="24"/>
      <c r="O76" s="25"/>
      <c r="P76" s="35" t="s">
        <v>13</v>
      </c>
      <c r="Q76" s="34" t="s">
        <v>40</v>
      </c>
      <c r="R76" s="66">
        <v>30727</v>
      </c>
      <c r="S76" s="51">
        <v>31446</v>
      </c>
      <c r="T76" s="55">
        <f t="shared" si="2"/>
        <v>719</v>
      </c>
      <c r="U76" s="59">
        <v>2</v>
      </c>
    </row>
    <row r="77" spans="12:21" ht="18" customHeight="1" x14ac:dyDescent="0.3">
      <c r="L77" s="24"/>
      <c r="M77" s="25"/>
      <c r="N77" s="24"/>
      <c r="O77" s="25"/>
      <c r="P77" s="23" t="s">
        <v>13</v>
      </c>
      <c r="Q77" s="26" t="s">
        <v>58</v>
      </c>
      <c r="R77" s="66">
        <v>8063</v>
      </c>
      <c r="S77" s="44">
        <v>4734</v>
      </c>
      <c r="T77" s="55">
        <f t="shared" si="2"/>
        <v>-3329</v>
      </c>
      <c r="U77" s="55" t="s">
        <v>106</v>
      </c>
    </row>
    <row r="78" spans="12:21" ht="18" customHeight="1" x14ac:dyDescent="0.3">
      <c r="L78" s="24"/>
      <c r="M78" s="25"/>
      <c r="N78" s="24"/>
      <c r="O78" s="25"/>
      <c r="P78" s="27" t="s">
        <v>13</v>
      </c>
      <c r="Q78" s="28" t="s">
        <v>85</v>
      </c>
      <c r="R78" s="67">
        <v>3650</v>
      </c>
      <c r="S78" s="46">
        <v>7240</v>
      </c>
      <c r="T78" s="55">
        <f t="shared" si="2"/>
        <v>3590</v>
      </c>
      <c r="U78" s="56">
        <v>98</v>
      </c>
    </row>
    <row r="79" spans="12:21" ht="18" customHeight="1" x14ac:dyDescent="0.3">
      <c r="L79" s="24"/>
      <c r="M79" s="25"/>
      <c r="N79" s="29" t="s">
        <v>13</v>
      </c>
      <c r="O79" s="73" t="s">
        <v>138</v>
      </c>
      <c r="P79" s="74"/>
      <c r="Q79" s="73"/>
      <c r="R79" s="43">
        <v>60440</v>
      </c>
      <c r="S79" s="48">
        <v>43420</v>
      </c>
      <c r="T79" s="55">
        <f t="shared" si="2"/>
        <v>-17020</v>
      </c>
      <c r="U79" s="57" t="s">
        <v>107</v>
      </c>
    </row>
    <row r="80" spans="12:21" ht="18" customHeight="1" x14ac:dyDescent="0.3">
      <c r="L80" s="24"/>
      <c r="M80" s="25"/>
      <c r="N80" s="24"/>
      <c r="O80" s="25"/>
      <c r="P80" s="23" t="s">
        <v>13</v>
      </c>
      <c r="Q80" s="26" t="s">
        <v>40</v>
      </c>
      <c r="R80" s="66">
        <v>23594</v>
      </c>
      <c r="S80" s="44">
        <v>29310</v>
      </c>
      <c r="T80" s="55">
        <f t="shared" si="2"/>
        <v>5716</v>
      </c>
      <c r="U80" s="55">
        <v>24</v>
      </c>
    </row>
    <row r="81" spans="12:21" ht="18" customHeight="1" x14ac:dyDescent="0.3">
      <c r="L81" s="24"/>
      <c r="M81" s="25"/>
      <c r="N81" s="24"/>
      <c r="O81" s="25"/>
      <c r="P81" s="23" t="s">
        <v>13</v>
      </c>
      <c r="Q81" s="26" t="s">
        <v>58</v>
      </c>
      <c r="R81" s="66">
        <v>9675</v>
      </c>
      <c r="S81" s="44">
        <v>5291</v>
      </c>
      <c r="T81" s="55">
        <f t="shared" si="2"/>
        <v>-4384</v>
      </c>
      <c r="U81" s="55" t="s">
        <v>108</v>
      </c>
    </row>
    <row r="82" spans="12:21" ht="18" customHeight="1" x14ac:dyDescent="0.3">
      <c r="L82" s="24"/>
      <c r="M82" s="25"/>
      <c r="N82" s="24"/>
      <c r="O82" s="25"/>
      <c r="P82" s="27" t="s">
        <v>13</v>
      </c>
      <c r="Q82" s="28" t="s">
        <v>85</v>
      </c>
      <c r="R82" s="67">
        <v>27171</v>
      </c>
      <c r="S82" s="46">
        <v>8819</v>
      </c>
      <c r="T82" s="55">
        <f t="shared" si="2"/>
        <v>-18352</v>
      </c>
      <c r="U82" s="56" t="s">
        <v>109</v>
      </c>
    </row>
    <row r="83" spans="12:21" ht="18" customHeight="1" x14ac:dyDescent="0.3">
      <c r="L83" s="24"/>
      <c r="M83" s="25"/>
      <c r="N83" s="29" t="s">
        <v>13</v>
      </c>
      <c r="O83" s="73" t="s">
        <v>139</v>
      </c>
      <c r="P83" s="74"/>
      <c r="Q83" s="73"/>
      <c r="R83" s="43">
        <v>3375196</v>
      </c>
      <c r="S83" s="48">
        <v>3899254</v>
      </c>
      <c r="T83" s="55">
        <f t="shared" si="2"/>
        <v>524058</v>
      </c>
      <c r="U83" s="57">
        <v>16</v>
      </c>
    </row>
    <row r="84" spans="12:21" ht="18" customHeight="1" x14ac:dyDescent="0.3">
      <c r="L84" s="24"/>
      <c r="M84" s="25"/>
      <c r="N84" s="24"/>
      <c r="O84" s="25"/>
      <c r="P84" s="23" t="s">
        <v>13</v>
      </c>
      <c r="Q84" s="26" t="s">
        <v>110</v>
      </c>
      <c r="R84" s="43">
        <v>524120</v>
      </c>
      <c r="S84" s="44">
        <v>497820</v>
      </c>
      <c r="T84" s="55">
        <f t="shared" si="2"/>
        <v>-26300</v>
      </c>
      <c r="U84" s="55" t="s">
        <v>20</v>
      </c>
    </row>
    <row r="85" spans="12:21" ht="18" customHeight="1" x14ac:dyDescent="0.3">
      <c r="L85" s="24"/>
      <c r="M85" s="25"/>
      <c r="N85" s="24"/>
      <c r="O85" s="25"/>
      <c r="P85" s="23" t="s">
        <v>13</v>
      </c>
      <c r="Q85" s="26" t="s">
        <v>111</v>
      </c>
      <c r="R85" s="43">
        <v>2635346</v>
      </c>
      <c r="S85" s="44">
        <v>3180704</v>
      </c>
      <c r="T85" s="55">
        <f t="shared" si="2"/>
        <v>545358</v>
      </c>
      <c r="U85" s="55">
        <v>21</v>
      </c>
    </row>
    <row r="86" spans="12:21" ht="18" customHeight="1" x14ac:dyDescent="0.3">
      <c r="L86" s="24"/>
      <c r="M86" s="25"/>
      <c r="N86" s="24"/>
      <c r="O86" s="25"/>
      <c r="P86" s="23" t="s">
        <v>13</v>
      </c>
      <c r="Q86" s="26" t="s">
        <v>112</v>
      </c>
      <c r="R86" s="43">
        <v>550</v>
      </c>
      <c r="S86" s="44">
        <v>550</v>
      </c>
      <c r="T86" s="55">
        <f t="shared" si="2"/>
        <v>0</v>
      </c>
      <c r="U86" s="55">
        <v>0</v>
      </c>
    </row>
    <row r="87" spans="12:21" ht="18" customHeight="1" x14ac:dyDescent="0.3">
      <c r="L87" s="24"/>
      <c r="M87" s="25"/>
      <c r="N87" s="24"/>
      <c r="O87" s="25"/>
      <c r="P87" s="23" t="s">
        <v>13</v>
      </c>
      <c r="Q87" s="26" t="s">
        <v>113</v>
      </c>
      <c r="R87" s="43">
        <v>28509</v>
      </c>
      <c r="S87" s="44">
        <v>31200</v>
      </c>
      <c r="T87" s="55">
        <f t="shared" si="2"/>
        <v>2691</v>
      </c>
      <c r="U87" s="55">
        <v>9</v>
      </c>
    </row>
    <row r="88" spans="12:21" ht="18" customHeight="1" x14ac:dyDescent="0.3">
      <c r="L88" s="24"/>
      <c r="M88" s="25"/>
      <c r="N88" s="24"/>
      <c r="O88" s="25"/>
      <c r="P88" s="23" t="s">
        <v>13</v>
      </c>
      <c r="Q88" s="26" t="s">
        <v>114</v>
      </c>
      <c r="R88" s="43">
        <v>125213</v>
      </c>
      <c r="S88" s="44">
        <v>119086</v>
      </c>
      <c r="T88" s="55">
        <f t="shared" si="2"/>
        <v>-6127</v>
      </c>
      <c r="U88" s="55" t="s">
        <v>20</v>
      </c>
    </row>
    <row r="89" spans="12:21" ht="18" customHeight="1" x14ac:dyDescent="0.3">
      <c r="L89" s="24"/>
      <c r="M89" s="25"/>
      <c r="N89" s="24"/>
      <c r="O89" s="25"/>
      <c r="P89" s="23" t="s">
        <v>13</v>
      </c>
      <c r="Q89" s="26" t="s">
        <v>115</v>
      </c>
      <c r="R89" s="43">
        <v>2100</v>
      </c>
      <c r="S89" s="44">
        <v>3600</v>
      </c>
      <c r="T89" s="55">
        <f t="shared" si="2"/>
        <v>1500</v>
      </c>
      <c r="U89" s="55">
        <v>71</v>
      </c>
    </row>
    <row r="90" spans="12:21" ht="18" customHeight="1" x14ac:dyDescent="0.3">
      <c r="L90" s="24"/>
      <c r="M90" s="25"/>
      <c r="N90" s="24"/>
      <c r="O90" s="25"/>
      <c r="P90" s="23" t="s">
        <v>13</v>
      </c>
      <c r="Q90" s="26" t="s">
        <v>116</v>
      </c>
      <c r="R90" s="43">
        <v>43216</v>
      </c>
      <c r="S90" s="44">
        <v>50000</v>
      </c>
      <c r="T90" s="55">
        <f t="shared" si="2"/>
        <v>6784</v>
      </c>
      <c r="U90" s="55">
        <v>16</v>
      </c>
    </row>
    <row r="91" spans="12:21" ht="18" customHeight="1" x14ac:dyDescent="0.3">
      <c r="L91" s="24"/>
      <c r="M91" s="25"/>
      <c r="N91" s="24"/>
      <c r="O91" s="25"/>
      <c r="P91" s="27" t="s">
        <v>13</v>
      </c>
      <c r="Q91" s="28" t="s">
        <v>117</v>
      </c>
      <c r="R91" s="46">
        <v>16142</v>
      </c>
      <c r="S91" s="46">
        <v>16294</v>
      </c>
      <c r="T91" s="55">
        <f t="shared" si="2"/>
        <v>152</v>
      </c>
      <c r="U91" s="56">
        <v>1</v>
      </c>
    </row>
    <row r="92" spans="12:21" ht="18" customHeight="1" x14ac:dyDescent="0.3">
      <c r="L92" s="24"/>
      <c r="M92" s="25"/>
      <c r="N92" s="29" t="s">
        <v>13</v>
      </c>
      <c r="O92" s="73" t="s">
        <v>140</v>
      </c>
      <c r="P92" s="74"/>
      <c r="Q92" s="73"/>
      <c r="R92" s="43">
        <v>63900</v>
      </c>
      <c r="S92" s="48">
        <v>62000</v>
      </c>
      <c r="T92" s="55">
        <f t="shared" si="2"/>
        <v>-1900</v>
      </c>
      <c r="U92" s="57" t="s">
        <v>118</v>
      </c>
    </row>
    <row r="93" spans="12:21" ht="18" customHeight="1" x14ac:dyDescent="0.3">
      <c r="L93" s="24"/>
      <c r="M93" s="25"/>
      <c r="N93" s="24"/>
      <c r="O93" s="25"/>
      <c r="P93" s="23" t="s">
        <v>13</v>
      </c>
      <c r="Q93" s="26" t="s">
        <v>40</v>
      </c>
      <c r="R93" s="66">
        <v>32738</v>
      </c>
      <c r="S93" s="44">
        <v>34479</v>
      </c>
      <c r="T93" s="55">
        <f t="shared" si="2"/>
        <v>1741</v>
      </c>
      <c r="U93" s="55">
        <v>5</v>
      </c>
    </row>
    <row r="94" spans="12:21" ht="18" customHeight="1" x14ac:dyDescent="0.3">
      <c r="L94" s="24"/>
      <c r="M94" s="25"/>
      <c r="N94" s="24"/>
      <c r="O94" s="25"/>
      <c r="P94" s="23" t="s">
        <v>13</v>
      </c>
      <c r="Q94" s="26" t="s">
        <v>58</v>
      </c>
      <c r="R94" s="66">
        <v>1228</v>
      </c>
      <c r="S94" s="44">
        <v>1345</v>
      </c>
      <c r="T94" s="55">
        <f t="shared" si="2"/>
        <v>117</v>
      </c>
      <c r="U94" s="55">
        <v>9</v>
      </c>
    </row>
    <row r="95" spans="12:21" ht="18" customHeight="1" x14ac:dyDescent="0.3">
      <c r="L95" s="24"/>
      <c r="M95" s="25"/>
      <c r="N95" s="24"/>
      <c r="O95" s="25"/>
      <c r="P95" s="31" t="s">
        <v>13</v>
      </c>
      <c r="Q95" s="32" t="s">
        <v>85</v>
      </c>
      <c r="R95" s="66">
        <v>26034</v>
      </c>
      <c r="S95" s="43">
        <v>25176</v>
      </c>
      <c r="T95" s="55">
        <f t="shared" si="2"/>
        <v>-858</v>
      </c>
      <c r="U95" s="58" t="s">
        <v>118</v>
      </c>
    </row>
    <row r="96" spans="12:21" ht="18" customHeight="1" x14ac:dyDescent="0.3">
      <c r="L96" s="24"/>
      <c r="M96" s="25"/>
      <c r="N96" s="33"/>
      <c r="O96" s="34"/>
      <c r="P96" s="36" t="s">
        <v>13</v>
      </c>
      <c r="Q96" s="25" t="s">
        <v>119</v>
      </c>
      <c r="R96" s="67">
        <v>3900</v>
      </c>
      <c r="S96" s="60">
        <v>1000</v>
      </c>
      <c r="T96" s="55">
        <f t="shared" si="2"/>
        <v>-2900</v>
      </c>
      <c r="U96" s="61" t="s">
        <v>120</v>
      </c>
    </row>
    <row r="97" spans="12:21" ht="18" customHeight="1" x14ac:dyDescent="0.3">
      <c r="L97" s="24"/>
      <c r="M97" s="25"/>
      <c r="N97" s="29" t="s">
        <v>13</v>
      </c>
      <c r="O97" s="73" t="s">
        <v>141</v>
      </c>
      <c r="P97" s="74"/>
      <c r="Q97" s="73"/>
      <c r="R97" s="43">
        <v>26850</v>
      </c>
      <c r="S97" s="48">
        <v>28325</v>
      </c>
      <c r="T97" s="55">
        <f t="shared" si="2"/>
        <v>1475</v>
      </c>
      <c r="U97" s="57">
        <v>5</v>
      </c>
    </row>
    <row r="98" spans="12:21" ht="18" customHeight="1" x14ac:dyDescent="0.3">
      <c r="L98" s="24"/>
      <c r="M98" s="25"/>
      <c r="N98" s="24"/>
      <c r="O98" s="25"/>
      <c r="P98" s="23" t="s">
        <v>13</v>
      </c>
      <c r="Q98" s="26" t="s">
        <v>40</v>
      </c>
      <c r="R98" s="43">
        <v>26359</v>
      </c>
      <c r="S98" s="44">
        <v>27827</v>
      </c>
      <c r="T98" s="55">
        <f t="shared" si="2"/>
        <v>1468</v>
      </c>
      <c r="U98" s="55">
        <v>6</v>
      </c>
    </row>
    <row r="99" spans="12:21" ht="18" customHeight="1" x14ac:dyDescent="0.3">
      <c r="L99" s="33"/>
      <c r="M99" s="34"/>
      <c r="N99" s="33"/>
      <c r="O99" s="34"/>
      <c r="P99" s="31" t="s">
        <v>13</v>
      </c>
      <c r="Q99" s="32" t="s">
        <v>58</v>
      </c>
      <c r="R99" s="43">
        <v>246</v>
      </c>
      <c r="S99" s="43">
        <v>266</v>
      </c>
      <c r="T99" s="55">
        <f t="shared" si="2"/>
        <v>20</v>
      </c>
      <c r="U99" s="58">
        <v>8</v>
      </c>
    </row>
    <row r="100" spans="12:21" ht="18" customHeight="1" x14ac:dyDescent="0.3">
      <c r="L100" s="24"/>
      <c r="M100" s="25"/>
      <c r="N100" s="33"/>
      <c r="O100" s="34"/>
      <c r="P100" s="36" t="s">
        <v>13</v>
      </c>
      <c r="Q100" s="25" t="s">
        <v>85</v>
      </c>
      <c r="R100" s="60">
        <v>245</v>
      </c>
      <c r="S100" s="60">
        <v>232</v>
      </c>
      <c r="T100" s="55">
        <f t="shared" si="2"/>
        <v>-13</v>
      </c>
      <c r="U100" s="61" t="s">
        <v>20</v>
      </c>
    </row>
    <row r="101" spans="12:21" ht="18" customHeight="1" x14ac:dyDescent="0.3">
      <c r="L101" s="24"/>
      <c r="M101" s="25"/>
      <c r="N101" s="29" t="s">
        <v>13</v>
      </c>
      <c r="O101" s="73" t="s">
        <v>142</v>
      </c>
      <c r="P101" s="74"/>
      <c r="Q101" s="73"/>
      <c r="R101" s="43">
        <v>29630</v>
      </c>
      <c r="S101" s="48">
        <v>30651</v>
      </c>
      <c r="T101" s="55">
        <f t="shared" si="2"/>
        <v>1021</v>
      </c>
      <c r="U101" s="57">
        <v>3</v>
      </c>
    </row>
    <row r="102" spans="12:21" ht="18" customHeight="1" x14ac:dyDescent="0.3">
      <c r="L102" s="24"/>
      <c r="M102" s="25"/>
      <c r="N102" s="24"/>
      <c r="O102" s="25"/>
      <c r="P102" s="23" t="s">
        <v>13</v>
      </c>
      <c r="Q102" s="26" t="s">
        <v>40</v>
      </c>
      <c r="R102" s="43">
        <v>29599</v>
      </c>
      <c r="S102" s="44">
        <v>30475</v>
      </c>
      <c r="T102" s="55">
        <f t="shared" si="2"/>
        <v>876</v>
      </c>
      <c r="U102" s="55">
        <v>3</v>
      </c>
    </row>
    <row r="103" spans="12:21" ht="18" customHeight="1" x14ac:dyDescent="0.3">
      <c r="L103" s="24"/>
      <c r="M103" s="25"/>
      <c r="N103" s="24"/>
      <c r="O103" s="25"/>
      <c r="P103" s="23" t="s">
        <v>13</v>
      </c>
      <c r="Q103" s="26" t="s">
        <v>58</v>
      </c>
      <c r="R103" s="43">
        <v>31</v>
      </c>
      <c r="S103" s="44">
        <v>176</v>
      </c>
      <c r="T103" s="55">
        <f t="shared" si="2"/>
        <v>145</v>
      </c>
      <c r="U103" s="55">
        <v>461</v>
      </c>
    </row>
    <row r="104" spans="12:21" ht="18" customHeight="1" x14ac:dyDescent="0.3">
      <c r="L104" s="24"/>
      <c r="M104" s="25"/>
      <c r="N104" s="29" t="s">
        <v>13</v>
      </c>
      <c r="O104" s="73" t="s">
        <v>143</v>
      </c>
      <c r="P104" s="74"/>
      <c r="Q104" s="73"/>
      <c r="R104" s="43">
        <v>5000</v>
      </c>
      <c r="S104" s="48">
        <v>5000</v>
      </c>
      <c r="T104" s="55">
        <f t="shared" si="2"/>
        <v>0</v>
      </c>
      <c r="U104" s="57">
        <v>0</v>
      </c>
    </row>
    <row r="105" spans="12:21" ht="18" customHeight="1" x14ac:dyDescent="0.3">
      <c r="L105" s="24"/>
      <c r="M105" s="25"/>
      <c r="N105" s="24"/>
      <c r="O105" s="25"/>
      <c r="P105" s="27" t="s">
        <v>13</v>
      </c>
      <c r="Q105" s="28" t="s">
        <v>85</v>
      </c>
      <c r="R105" s="46">
        <v>5000</v>
      </c>
      <c r="S105" s="46">
        <v>5000</v>
      </c>
      <c r="T105" s="55">
        <f t="shared" si="2"/>
        <v>0</v>
      </c>
      <c r="U105" s="56">
        <v>0</v>
      </c>
    </row>
    <row r="106" spans="12:21" ht="18" customHeight="1" x14ac:dyDescent="0.3">
      <c r="L106" s="24"/>
      <c r="M106" s="25"/>
      <c r="N106" s="29" t="s">
        <v>13</v>
      </c>
      <c r="O106" s="73" t="s">
        <v>144</v>
      </c>
      <c r="P106" s="74"/>
      <c r="Q106" s="73"/>
      <c r="R106" s="43">
        <v>10000</v>
      </c>
      <c r="S106" s="48">
        <v>10000</v>
      </c>
      <c r="T106" s="55">
        <f t="shared" si="2"/>
        <v>0</v>
      </c>
      <c r="U106" s="57">
        <v>0</v>
      </c>
    </row>
    <row r="107" spans="12:21" ht="18" customHeight="1" x14ac:dyDescent="0.3">
      <c r="L107" s="24"/>
      <c r="M107" s="25"/>
      <c r="N107" s="24"/>
      <c r="O107" s="25"/>
      <c r="P107" s="27" t="s">
        <v>13</v>
      </c>
      <c r="Q107" s="28" t="s">
        <v>85</v>
      </c>
      <c r="R107" s="46">
        <v>10000</v>
      </c>
      <c r="S107" s="46">
        <v>10000</v>
      </c>
      <c r="T107" s="55">
        <f t="shared" si="2"/>
        <v>0</v>
      </c>
      <c r="U107" s="56">
        <v>0</v>
      </c>
    </row>
    <row r="108" spans="12:21" ht="18" customHeight="1" x14ac:dyDescent="0.3">
      <c r="L108" s="24"/>
      <c r="M108" s="25"/>
      <c r="N108" s="29" t="s">
        <v>13</v>
      </c>
      <c r="O108" s="73" t="s">
        <v>145</v>
      </c>
      <c r="P108" s="74"/>
      <c r="Q108" s="73"/>
      <c r="R108" s="43">
        <v>5000</v>
      </c>
      <c r="S108" s="48">
        <v>5000</v>
      </c>
      <c r="T108" s="55">
        <f t="shared" si="2"/>
        <v>0</v>
      </c>
      <c r="U108" s="57">
        <v>0</v>
      </c>
    </row>
    <row r="109" spans="12:21" ht="18" customHeight="1" x14ac:dyDescent="0.3">
      <c r="L109" s="24"/>
      <c r="M109" s="25"/>
      <c r="N109" s="24"/>
      <c r="O109" s="25"/>
      <c r="P109" s="27" t="s">
        <v>13</v>
      </c>
      <c r="Q109" s="28" t="s">
        <v>85</v>
      </c>
      <c r="R109" s="46">
        <v>5000</v>
      </c>
      <c r="S109" s="46">
        <v>5000</v>
      </c>
      <c r="T109" s="55">
        <f t="shared" si="2"/>
        <v>0</v>
      </c>
      <c r="U109" s="56">
        <v>0</v>
      </c>
    </row>
    <row r="110" spans="12:21" ht="18" customHeight="1" x14ac:dyDescent="0.3">
      <c r="L110" s="24"/>
      <c r="M110" s="25"/>
      <c r="N110" s="29" t="s">
        <v>13</v>
      </c>
      <c r="O110" s="73" t="s">
        <v>146</v>
      </c>
      <c r="P110" s="74"/>
      <c r="Q110" s="73"/>
      <c r="R110" s="43">
        <v>5000</v>
      </c>
      <c r="S110" s="48">
        <v>5000</v>
      </c>
      <c r="T110" s="55">
        <f t="shared" si="2"/>
        <v>0</v>
      </c>
      <c r="U110" s="57">
        <v>0</v>
      </c>
    </row>
    <row r="111" spans="12:21" ht="18" customHeight="1" x14ac:dyDescent="0.3">
      <c r="L111" s="24"/>
      <c r="M111" s="25"/>
      <c r="N111" s="24"/>
      <c r="O111" s="25"/>
      <c r="P111" s="27" t="s">
        <v>13</v>
      </c>
      <c r="Q111" s="28" t="s">
        <v>85</v>
      </c>
      <c r="R111" s="46">
        <v>5000</v>
      </c>
      <c r="S111" s="46">
        <v>5000</v>
      </c>
      <c r="T111" s="55">
        <f t="shared" si="2"/>
        <v>0</v>
      </c>
      <c r="U111" s="56">
        <v>0</v>
      </c>
    </row>
    <row r="112" spans="12:21" ht="18" customHeight="1" x14ac:dyDescent="0.3">
      <c r="L112" s="24"/>
      <c r="M112" s="25"/>
      <c r="N112" s="29" t="s">
        <v>13</v>
      </c>
      <c r="O112" s="73" t="s">
        <v>147</v>
      </c>
      <c r="P112" s="74"/>
      <c r="Q112" s="73"/>
      <c r="R112" s="43">
        <v>3200</v>
      </c>
      <c r="S112" s="48">
        <v>0</v>
      </c>
      <c r="T112" s="55">
        <f t="shared" si="2"/>
        <v>-3200</v>
      </c>
      <c r="U112" s="57" t="s">
        <v>28</v>
      </c>
    </row>
    <row r="113" spans="12:21" ht="18" customHeight="1" x14ac:dyDescent="0.3">
      <c r="L113" s="24"/>
      <c r="M113" s="25"/>
      <c r="N113" s="24"/>
      <c r="O113" s="25"/>
      <c r="P113" s="27" t="s">
        <v>13</v>
      </c>
      <c r="Q113" s="28" t="s">
        <v>85</v>
      </c>
      <c r="R113" s="46">
        <v>3200</v>
      </c>
      <c r="S113" s="46">
        <v>0</v>
      </c>
      <c r="T113" s="55">
        <f t="shared" si="2"/>
        <v>-3200</v>
      </c>
      <c r="U113" s="56" t="s">
        <v>28</v>
      </c>
    </row>
    <row r="114" spans="12:21" ht="18" customHeight="1" x14ac:dyDescent="0.3">
      <c r="L114" s="24"/>
      <c r="M114" s="25"/>
      <c r="N114" s="29" t="s">
        <v>13</v>
      </c>
      <c r="O114" s="73" t="s">
        <v>148</v>
      </c>
      <c r="P114" s="74"/>
      <c r="Q114" s="73"/>
      <c r="R114" s="43">
        <v>2091</v>
      </c>
      <c r="S114" s="48">
        <v>0</v>
      </c>
      <c r="T114" s="55">
        <f t="shared" si="2"/>
        <v>-2091</v>
      </c>
      <c r="U114" s="57" t="s">
        <v>28</v>
      </c>
    </row>
    <row r="115" spans="12:21" ht="18" customHeight="1" x14ac:dyDescent="0.3">
      <c r="L115" s="24"/>
      <c r="M115" s="25"/>
      <c r="N115" s="24"/>
      <c r="O115" s="25"/>
      <c r="P115" s="27" t="s">
        <v>13</v>
      </c>
      <c r="Q115" s="28" t="s">
        <v>121</v>
      </c>
      <c r="R115" s="46">
        <v>2091</v>
      </c>
      <c r="S115" s="46">
        <v>0</v>
      </c>
      <c r="T115" s="55">
        <f t="shared" si="2"/>
        <v>-2091</v>
      </c>
      <c r="U115" s="56" t="s">
        <v>28</v>
      </c>
    </row>
    <row r="116" spans="12:21" ht="18" customHeight="1" x14ac:dyDescent="0.3">
      <c r="L116" s="24"/>
      <c r="M116" s="25"/>
      <c r="N116" s="29" t="s">
        <v>13</v>
      </c>
      <c r="O116" s="73" t="s">
        <v>151</v>
      </c>
      <c r="P116" s="74"/>
      <c r="Q116" s="73"/>
      <c r="R116" s="43">
        <v>16300</v>
      </c>
      <c r="S116" s="48">
        <v>21000</v>
      </c>
      <c r="T116" s="55">
        <f t="shared" si="2"/>
        <v>4700</v>
      </c>
      <c r="U116" s="57">
        <v>29</v>
      </c>
    </row>
    <row r="117" spans="12:21" ht="18" customHeight="1" x14ac:dyDescent="0.3">
      <c r="L117" s="24"/>
      <c r="M117" s="25"/>
      <c r="N117" s="37"/>
      <c r="O117" s="28"/>
      <c r="P117" s="31" t="s">
        <v>13</v>
      </c>
      <c r="Q117" s="32" t="s">
        <v>122</v>
      </c>
      <c r="R117" s="43">
        <v>14400</v>
      </c>
      <c r="S117" s="43">
        <v>18900</v>
      </c>
      <c r="T117" s="55">
        <f t="shared" si="2"/>
        <v>4500</v>
      </c>
      <c r="U117" s="58">
        <v>31</v>
      </c>
    </row>
    <row r="118" spans="12:21" ht="18" customHeight="1" x14ac:dyDescent="0.3">
      <c r="L118" s="24"/>
      <c r="M118" s="25"/>
      <c r="N118" s="24"/>
      <c r="O118" s="25"/>
      <c r="P118" s="36" t="s">
        <v>13</v>
      </c>
      <c r="Q118" s="25" t="s">
        <v>123</v>
      </c>
      <c r="R118" s="60">
        <v>1900</v>
      </c>
      <c r="S118" s="60">
        <v>2100</v>
      </c>
      <c r="T118" s="55">
        <f t="shared" si="2"/>
        <v>200</v>
      </c>
      <c r="U118" s="61">
        <v>11</v>
      </c>
    </row>
    <row r="119" spans="12:21" ht="18" customHeight="1" x14ac:dyDescent="0.3">
      <c r="L119" s="24"/>
      <c r="M119" s="25"/>
      <c r="N119" s="29" t="s">
        <v>13</v>
      </c>
      <c r="O119" s="77" t="s">
        <v>124</v>
      </c>
      <c r="P119" s="78"/>
      <c r="Q119" s="77"/>
      <c r="R119" s="43">
        <v>0</v>
      </c>
      <c r="S119" s="48">
        <v>2990</v>
      </c>
      <c r="T119" s="55">
        <f t="shared" si="2"/>
        <v>2990</v>
      </c>
      <c r="U119" s="57">
        <v>100</v>
      </c>
    </row>
    <row r="120" spans="12:21" ht="18" customHeight="1" x14ac:dyDescent="0.3">
      <c r="L120" s="24"/>
      <c r="M120" s="25"/>
      <c r="N120" s="24"/>
      <c r="O120" s="25"/>
      <c r="P120" s="27" t="s">
        <v>13</v>
      </c>
      <c r="Q120" s="28" t="s">
        <v>85</v>
      </c>
      <c r="R120" s="46">
        <v>0</v>
      </c>
      <c r="S120" s="46">
        <v>2990</v>
      </c>
      <c r="T120" s="55">
        <f t="shared" si="2"/>
        <v>2990</v>
      </c>
      <c r="U120" s="56">
        <v>100</v>
      </c>
    </row>
    <row r="121" spans="12:21" ht="18" customHeight="1" x14ac:dyDescent="0.3">
      <c r="L121" s="29" t="s">
        <v>13</v>
      </c>
      <c r="M121" s="73" t="s">
        <v>149</v>
      </c>
      <c r="N121" s="74"/>
      <c r="O121" s="73"/>
      <c r="P121" s="74"/>
      <c r="Q121" s="73"/>
      <c r="R121" s="43">
        <v>40000</v>
      </c>
      <c r="S121" s="48">
        <v>0</v>
      </c>
      <c r="T121" s="55">
        <f t="shared" si="2"/>
        <v>-40000</v>
      </c>
      <c r="U121" s="57" t="s">
        <v>28</v>
      </c>
    </row>
    <row r="122" spans="12:21" ht="18" customHeight="1" x14ac:dyDescent="0.3">
      <c r="L122" s="37"/>
      <c r="M122" s="28"/>
      <c r="N122" s="31" t="s">
        <v>13</v>
      </c>
      <c r="O122" s="75" t="s">
        <v>150</v>
      </c>
      <c r="P122" s="75"/>
      <c r="Q122" s="76"/>
      <c r="R122" s="43">
        <v>40000</v>
      </c>
      <c r="S122" s="43">
        <v>0</v>
      </c>
      <c r="T122" s="55">
        <f t="shared" si="2"/>
        <v>-40000</v>
      </c>
      <c r="U122" s="58" t="s">
        <v>28</v>
      </c>
    </row>
    <row r="123" spans="12:21" ht="18" customHeight="1" x14ac:dyDescent="0.3">
      <c r="L123" s="33"/>
      <c r="M123" s="34"/>
      <c r="N123" s="38"/>
      <c r="O123" s="65"/>
      <c r="P123" s="31" t="s">
        <v>13</v>
      </c>
      <c r="Q123" s="65" t="s">
        <v>150</v>
      </c>
      <c r="R123" s="43">
        <v>40000</v>
      </c>
      <c r="S123" s="43">
        <v>0</v>
      </c>
      <c r="T123" s="58">
        <f t="shared" si="2"/>
        <v>-40000</v>
      </c>
      <c r="U123" s="58" t="s">
        <v>28</v>
      </c>
    </row>
    <row r="124" spans="12:21" ht="18" customHeight="1" x14ac:dyDescent="0.3">
      <c r="L124" s="29"/>
      <c r="M124" s="77" t="s">
        <v>126</v>
      </c>
      <c r="N124" s="78"/>
      <c r="O124" s="77"/>
      <c r="P124" s="78"/>
      <c r="Q124" s="77"/>
      <c r="R124" s="43">
        <v>10247</v>
      </c>
      <c r="S124" s="48">
        <v>4500</v>
      </c>
      <c r="T124" s="55">
        <f t="shared" si="2"/>
        <v>-5747</v>
      </c>
      <c r="U124" s="57" t="s">
        <v>127</v>
      </c>
    </row>
    <row r="125" spans="12:21" ht="18" customHeight="1" x14ac:dyDescent="0.3">
      <c r="L125" s="24"/>
      <c r="M125" s="25"/>
      <c r="N125" s="23"/>
      <c r="O125" s="79" t="s">
        <v>126</v>
      </c>
      <c r="P125" s="80"/>
      <c r="Q125" s="79"/>
      <c r="R125" s="43">
        <v>10247</v>
      </c>
      <c r="S125" s="44">
        <v>4500</v>
      </c>
      <c r="T125" s="55">
        <f t="shared" si="2"/>
        <v>-5747</v>
      </c>
      <c r="U125" s="55" t="s">
        <v>127</v>
      </c>
    </row>
    <row r="126" spans="12:21" ht="18" customHeight="1" x14ac:dyDescent="0.3">
      <c r="L126" s="39"/>
      <c r="M126" s="40"/>
      <c r="N126" s="39"/>
      <c r="O126" s="40"/>
      <c r="P126" s="31"/>
      <c r="Q126" s="32" t="s">
        <v>125</v>
      </c>
      <c r="R126" s="43">
        <v>10247</v>
      </c>
      <c r="S126" s="53">
        <v>4500</v>
      </c>
      <c r="T126" s="55">
        <f t="shared" si="2"/>
        <v>-5747</v>
      </c>
      <c r="U126" s="62" t="s">
        <v>127</v>
      </c>
    </row>
    <row r="138" spans="11:11" ht="18" customHeight="1" x14ac:dyDescent="0.3">
      <c r="K138" s="41"/>
    </row>
  </sheetData>
  <mergeCells count="66">
    <mergeCell ref="B17:F17"/>
    <mergeCell ref="A1:U1"/>
    <mergeCell ref="A2:U2"/>
    <mergeCell ref="A3:F3"/>
    <mergeCell ref="A4:F4"/>
    <mergeCell ref="G4:G5"/>
    <mergeCell ref="H4:H5"/>
    <mergeCell ref="I4:J4"/>
    <mergeCell ref="A5:B5"/>
    <mergeCell ref="C5:D5"/>
    <mergeCell ref="E5:F5"/>
    <mergeCell ref="A6:F6"/>
    <mergeCell ref="B7:F7"/>
    <mergeCell ref="D8:F8"/>
    <mergeCell ref="B12:F12"/>
    <mergeCell ref="D13:F13"/>
    <mergeCell ref="D28:F28"/>
    <mergeCell ref="B30:F30"/>
    <mergeCell ref="D31:F31"/>
    <mergeCell ref="T3:U3"/>
    <mergeCell ref="L4:Q4"/>
    <mergeCell ref="R4:R5"/>
    <mergeCell ref="S4:S5"/>
    <mergeCell ref="T4:U4"/>
    <mergeCell ref="L5:M5"/>
    <mergeCell ref="N5:O5"/>
    <mergeCell ref="D18:F18"/>
    <mergeCell ref="B21:F21"/>
    <mergeCell ref="D22:F22"/>
    <mergeCell ref="B24:F24"/>
    <mergeCell ref="D25:F25"/>
    <mergeCell ref="B27:F27"/>
    <mergeCell ref="O55:Q55"/>
    <mergeCell ref="P5:Q5"/>
    <mergeCell ref="L6:Q6"/>
    <mergeCell ref="M7:Q7"/>
    <mergeCell ref="O8:Q8"/>
    <mergeCell ref="O18:Q18"/>
    <mergeCell ref="O22:Q22"/>
    <mergeCell ref="M34:Q34"/>
    <mergeCell ref="O35:Q35"/>
    <mergeCell ref="M40:Q40"/>
    <mergeCell ref="O41:Q41"/>
    <mergeCell ref="O52:Q52"/>
    <mergeCell ref="O106:Q106"/>
    <mergeCell ref="O60:Q60"/>
    <mergeCell ref="O64:Q64"/>
    <mergeCell ref="O67:Q67"/>
    <mergeCell ref="O71:Q71"/>
    <mergeCell ref="O75:Q75"/>
    <mergeCell ref="O79:Q79"/>
    <mergeCell ref="O83:Q83"/>
    <mergeCell ref="O92:Q92"/>
    <mergeCell ref="O97:Q97"/>
    <mergeCell ref="O101:Q101"/>
    <mergeCell ref="O104:Q104"/>
    <mergeCell ref="M121:Q121"/>
    <mergeCell ref="O122:Q122"/>
    <mergeCell ref="M124:Q124"/>
    <mergeCell ref="O125:Q125"/>
    <mergeCell ref="O108:Q108"/>
    <mergeCell ref="O110:Q110"/>
    <mergeCell ref="O112:Q112"/>
    <mergeCell ref="O114:Q114"/>
    <mergeCell ref="O116:Q116"/>
    <mergeCell ref="O119:Q119"/>
  </mergeCells>
  <phoneticPr fontId="2" type="noConversion"/>
  <pageMargins left="0.7" right="0.7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세입세출총괄</vt:lpstr>
      <vt:lpstr>세입세출총괄!Print_Area</vt:lpstr>
      <vt:lpstr>세입세출총괄!Print_Titles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2019-12-02T06:56:48Z</cp:lastPrinted>
  <dcterms:created xsi:type="dcterms:W3CDTF">2019-11-24T06:50:12Z</dcterms:created>
  <dcterms:modified xsi:type="dcterms:W3CDTF">2020-03-25T08:48:04Z</dcterms:modified>
</cp:coreProperties>
</file>